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 tabRatio="783" activeTab="4"/>
  </bookViews>
  <sheets>
    <sheet name="Форма №1" sheetId="4" r:id="rId1"/>
    <sheet name="Форма №2" sheetId="5" r:id="rId2"/>
    <sheet name="Форма №3 школы" sheetId="6" r:id="rId3"/>
    <sheet name="Форма №3сады" sheetId="7" r:id="rId4"/>
    <sheet name="Форма3дополнит.образ" sheetId="8" r:id="rId5"/>
  </sheets>
  <definedNames>
    <definedName name="_xlnm.Print_Titles" localSheetId="3">'Форма №3сады'!$4:$4</definedName>
    <definedName name="_xlnm.Print_Titles" localSheetId="4">Форма3дополнит.образ!$5:$5</definedName>
  </definedNames>
  <calcPr calcId="144525"/>
</workbook>
</file>

<file path=xl/calcChain.xml><?xml version="1.0" encoding="utf-8"?>
<calcChain xmlns="http://schemas.openxmlformats.org/spreadsheetml/2006/main">
  <c r="I25" i="8" l="1"/>
  <c r="H25" i="8"/>
  <c r="N25" i="8" s="1"/>
  <c r="I24" i="8"/>
  <c r="N24" i="8" s="1"/>
  <c r="H24" i="8"/>
  <c r="G24" i="8"/>
  <c r="N23" i="8"/>
  <c r="G23" i="8"/>
  <c r="I22" i="8"/>
  <c r="N22" i="8" s="1"/>
  <c r="H22" i="8"/>
  <c r="G22" i="8"/>
  <c r="M20" i="8"/>
  <c r="L20" i="8"/>
  <c r="K20" i="8"/>
  <c r="H20" i="8" s="1"/>
  <c r="J20" i="8"/>
  <c r="I20" i="8"/>
  <c r="N20" i="8" s="1"/>
  <c r="F20" i="8"/>
  <c r="E20" i="8"/>
  <c r="G20" i="8" s="1"/>
  <c r="I19" i="8"/>
  <c r="N19" i="8" s="1"/>
  <c r="H19" i="8"/>
  <c r="G19" i="8"/>
  <c r="I18" i="8"/>
  <c r="N18" i="8" s="1"/>
  <c r="H18" i="8"/>
  <c r="G18" i="8"/>
  <c r="I17" i="8"/>
  <c r="N17" i="8" s="1"/>
  <c r="H17" i="8"/>
  <c r="G17" i="8"/>
  <c r="I16" i="8"/>
  <c r="N16" i="8" s="1"/>
  <c r="H16" i="8"/>
  <c r="G16" i="8"/>
  <c r="I15" i="8"/>
  <c r="N15" i="8" s="1"/>
  <c r="H15" i="8"/>
  <c r="G15" i="8"/>
  <c r="I14" i="8"/>
  <c r="N14" i="8" s="1"/>
  <c r="H14" i="8"/>
  <c r="G14" i="8"/>
  <c r="I13" i="8"/>
  <c r="N13" i="8" s="1"/>
  <c r="H13" i="8"/>
  <c r="G13" i="8"/>
  <c r="I12" i="8"/>
  <c r="N12" i="8" s="1"/>
  <c r="H12" i="8"/>
  <c r="G12" i="8"/>
  <c r="I11" i="8"/>
  <c r="N11" i="8" s="1"/>
  <c r="H11" i="8"/>
  <c r="G11" i="8"/>
  <c r="I9" i="8"/>
  <c r="F9" i="8"/>
  <c r="E9" i="8"/>
  <c r="G9" i="8" s="1"/>
  <c r="I8" i="8"/>
  <c r="F8" i="8"/>
  <c r="E8" i="8"/>
  <c r="G8" i="8" s="1"/>
  <c r="I7" i="8"/>
  <c r="F7" i="8"/>
  <c r="E7" i="8"/>
  <c r="G7" i="8" s="1"/>
  <c r="F44" i="7"/>
  <c r="E44" i="7"/>
  <c r="G44" i="7" s="1"/>
  <c r="D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I92" i="6"/>
  <c r="F92" i="6"/>
  <c r="G92" i="6" s="1"/>
  <c r="E92" i="6"/>
  <c r="I91" i="6"/>
  <c r="F91" i="6"/>
  <c r="G91" i="6" s="1"/>
  <c r="E91" i="6"/>
  <c r="I90" i="6"/>
  <c r="F90" i="6"/>
  <c r="G90" i="6" s="1"/>
  <c r="E90" i="6"/>
  <c r="N89" i="6"/>
  <c r="M89" i="6"/>
  <c r="L89" i="6"/>
  <c r="H89" i="6"/>
  <c r="F89" i="6"/>
  <c r="E89" i="6"/>
  <c r="O88" i="6"/>
  <c r="K88" i="6"/>
  <c r="K89" i="6" s="1"/>
  <c r="J88" i="6"/>
  <c r="J89" i="6" s="1"/>
  <c r="G88" i="6"/>
  <c r="I86" i="6"/>
  <c r="I87" i="6" s="1"/>
  <c r="O87" i="6" s="1"/>
  <c r="G86" i="6"/>
  <c r="O85" i="6"/>
  <c r="I85" i="6"/>
  <c r="G85" i="6"/>
  <c r="I84" i="6"/>
  <c r="I89" i="6" s="1"/>
  <c r="O89" i="6" s="1"/>
  <c r="G84" i="6"/>
  <c r="I83" i="6"/>
  <c r="G82" i="6"/>
  <c r="O81" i="6"/>
  <c r="I81" i="6"/>
  <c r="G81" i="6"/>
  <c r="I80" i="6"/>
  <c r="I82" i="6" s="1"/>
  <c r="O82" i="6" s="1"/>
  <c r="G80" i="6"/>
  <c r="O79" i="6"/>
  <c r="I79" i="6"/>
  <c r="G79" i="6"/>
  <c r="I77" i="6"/>
  <c r="I78" i="6" s="1"/>
  <c r="O78" i="6" s="1"/>
  <c r="G77" i="6"/>
  <c r="O76" i="6"/>
  <c r="I76" i="6"/>
  <c r="G76" i="6"/>
  <c r="I75" i="6"/>
  <c r="O75" i="6" s="1"/>
  <c r="G75" i="6"/>
  <c r="O73" i="6"/>
  <c r="I73" i="6"/>
  <c r="G73" i="6"/>
  <c r="I72" i="6"/>
  <c r="O72" i="6" s="1"/>
  <c r="G72" i="6"/>
  <c r="O71" i="6"/>
  <c r="I71" i="6"/>
  <c r="G71" i="6"/>
  <c r="I69" i="6"/>
  <c r="I70" i="6" s="1"/>
  <c r="O70" i="6" s="1"/>
  <c r="G69" i="6"/>
  <c r="O68" i="6"/>
  <c r="I68" i="6"/>
  <c r="G68" i="6"/>
  <c r="I67" i="6"/>
  <c r="O67" i="6" s="1"/>
  <c r="G67" i="6"/>
  <c r="O65" i="6"/>
  <c r="I65" i="6"/>
  <c r="G65" i="6"/>
  <c r="I64" i="6"/>
  <c r="O64" i="6" s="1"/>
  <c r="G64" i="6"/>
  <c r="O63" i="6"/>
  <c r="I63" i="6"/>
  <c r="G63" i="6"/>
  <c r="I61" i="6"/>
  <c r="I62" i="6" s="1"/>
  <c r="O62" i="6" s="1"/>
  <c r="G61" i="6"/>
  <c r="O60" i="6"/>
  <c r="I60" i="6"/>
  <c r="G60" i="6"/>
  <c r="I59" i="6"/>
  <c r="O59" i="6" s="1"/>
  <c r="G59" i="6"/>
  <c r="O57" i="6"/>
  <c r="I57" i="6"/>
  <c r="G57" i="6"/>
  <c r="I56" i="6"/>
  <c r="O56" i="6" s="1"/>
  <c r="G56" i="6"/>
  <c r="O55" i="6"/>
  <c r="I55" i="6"/>
  <c r="G55" i="6"/>
  <c r="I53" i="6"/>
  <c r="I54" i="6" s="1"/>
  <c r="O54" i="6" s="1"/>
  <c r="G53" i="6"/>
  <c r="O52" i="6"/>
  <c r="I52" i="6"/>
  <c r="G52" i="6"/>
  <c r="I51" i="6"/>
  <c r="O51" i="6" s="1"/>
  <c r="G51" i="6"/>
  <c r="O49" i="6"/>
  <c r="G49" i="6"/>
  <c r="O48" i="6"/>
  <c r="G48" i="6"/>
  <c r="O47" i="6"/>
  <c r="I47" i="6"/>
  <c r="G47" i="6"/>
  <c r="I46" i="6"/>
  <c r="O46" i="6" s="1"/>
  <c r="O45" i="6"/>
  <c r="G45" i="6"/>
  <c r="O44" i="6"/>
  <c r="G44" i="6"/>
  <c r="I43" i="6"/>
  <c r="O43" i="6" s="1"/>
  <c r="G43" i="6"/>
  <c r="O41" i="6"/>
  <c r="G41" i="6"/>
  <c r="O40" i="6"/>
  <c r="G40" i="6"/>
  <c r="O39" i="6"/>
  <c r="I39" i="6"/>
  <c r="G39" i="6"/>
  <c r="I38" i="6"/>
  <c r="O38" i="6" s="1"/>
  <c r="O37" i="6"/>
  <c r="G37" i="6"/>
  <c r="O36" i="6"/>
  <c r="G36" i="6"/>
  <c r="I35" i="6"/>
  <c r="O35" i="6" s="1"/>
  <c r="G35" i="6"/>
  <c r="O33" i="6"/>
  <c r="G33" i="6"/>
  <c r="O32" i="6"/>
  <c r="G32" i="6"/>
  <c r="O31" i="6"/>
  <c r="I31" i="6"/>
  <c r="G31" i="6"/>
  <c r="I30" i="6"/>
  <c r="O30" i="6" s="1"/>
  <c r="O29" i="6"/>
  <c r="G29" i="6"/>
  <c r="O28" i="6"/>
  <c r="G28" i="6"/>
  <c r="I27" i="6"/>
  <c r="O27" i="6" s="1"/>
  <c r="G27" i="6"/>
  <c r="O25" i="6"/>
  <c r="G25" i="6"/>
  <c r="O24" i="6"/>
  <c r="G24" i="6"/>
  <c r="O23" i="6"/>
  <c r="I23" i="6"/>
  <c r="G23" i="6"/>
  <c r="I22" i="6"/>
  <c r="O22" i="6" s="1"/>
  <c r="O21" i="6"/>
  <c r="G21" i="6"/>
  <c r="O20" i="6"/>
  <c r="G20" i="6"/>
  <c r="I19" i="6"/>
  <c r="O19" i="6" s="1"/>
  <c r="G19" i="6"/>
  <c r="O17" i="6"/>
  <c r="G17" i="6"/>
  <c r="O16" i="6"/>
  <c r="G16" i="6"/>
  <c r="O15" i="6"/>
  <c r="I15" i="6"/>
  <c r="G15" i="6"/>
  <c r="I14" i="6"/>
  <c r="O14" i="6" s="1"/>
  <c r="O13" i="6"/>
  <c r="G13" i="6"/>
  <c r="O12" i="6"/>
  <c r="G12" i="6"/>
  <c r="I11" i="6"/>
  <c r="O11" i="6" s="1"/>
  <c r="G11" i="6"/>
  <c r="O9" i="6"/>
  <c r="G9" i="6"/>
  <c r="O8" i="6"/>
  <c r="G8" i="6"/>
  <c r="G89" i="6" s="1"/>
  <c r="G329" i="5"/>
  <c r="G328" i="5"/>
  <c r="G327" i="5"/>
  <c r="G326" i="5"/>
  <c r="G325" i="5"/>
  <c r="G324" i="5"/>
  <c r="G323" i="5"/>
  <c r="G322" i="5"/>
  <c r="G321" i="5"/>
  <c r="G320" i="5"/>
  <c r="G319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F58" i="4"/>
  <c r="F143" i="4" s="1"/>
  <c r="F124" i="4"/>
  <c r="F138" i="4"/>
  <c r="G138" i="4" s="1"/>
  <c r="E58" i="4"/>
  <c r="E124" i="4"/>
  <c r="E143" i="4" s="1"/>
  <c r="E138" i="4"/>
  <c r="F127" i="4"/>
  <c r="F126" i="4"/>
  <c r="F125" i="4"/>
  <c r="E127" i="4"/>
  <c r="E126" i="4"/>
  <c r="G126" i="4" s="1"/>
  <c r="E125" i="4"/>
  <c r="G127" i="4"/>
  <c r="G125" i="4"/>
  <c r="F61" i="4"/>
  <c r="E61" i="4"/>
  <c r="G61" i="4"/>
  <c r="F60" i="4"/>
  <c r="E60" i="4"/>
  <c r="G60" i="4" s="1"/>
  <c r="F59" i="4"/>
  <c r="G44" i="4"/>
  <c r="G49" i="4"/>
  <c r="G21" i="4"/>
  <c r="G12" i="4"/>
  <c r="G8" i="4"/>
  <c r="G57" i="4"/>
  <c r="G141" i="4"/>
  <c r="G140" i="4"/>
  <c r="G137" i="4"/>
  <c r="G136" i="4"/>
  <c r="G135" i="4"/>
  <c r="G134" i="4"/>
  <c r="G133" i="4"/>
  <c r="G132" i="4"/>
  <c r="G131" i="4"/>
  <c r="G130" i="4"/>
  <c r="G129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56" i="4"/>
  <c r="G55" i="4"/>
  <c r="G54" i="4"/>
  <c r="G53" i="4"/>
  <c r="G52" i="4"/>
  <c r="G51" i="4"/>
  <c r="G50" i="4"/>
  <c r="G48" i="4"/>
  <c r="G47" i="4"/>
  <c r="G46" i="4"/>
  <c r="G45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0" i="4"/>
  <c r="G19" i="4"/>
  <c r="G18" i="4"/>
  <c r="G17" i="4"/>
  <c r="G16" i="4"/>
  <c r="G15" i="4"/>
  <c r="G14" i="4"/>
  <c r="G13" i="4"/>
  <c r="G11" i="4"/>
  <c r="G10" i="4"/>
  <c r="G9" i="4"/>
  <c r="I10" i="6" l="1"/>
  <c r="O10" i="6" s="1"/>
  <c r="I18" i="6"/>
  <c r="O18" i="6" s="1"/>
  <c r="I26" i="6"/>
  <c r="O26" i="6" s="1"/>
  <c r="I34" i="6"/>
  <c r="O34" i="6" s="1"/>
  <c r="I42" i="6"/>
  <c r="O42" i="6" s="1"/>
  <c r="I50" i="6"/>
  <c r="O50" i="6" s="1"/>
  <c r="O53" i="6"/>
  <c r="I58" i="6"/>
  <c r="O58" i="6" s="1"/>
  <c r="O61" i="6"/>
  <c r="I66" i="6"/>
  <c r="O66" i="6" s="1"/>
  <c r="O69" i="6"/>
  <c r="I74" i="6"/>
  <c r="O74" i="6" s="1"/>
  <c r="O77" i="6"/>
  <c r="O80" i="6"/>
  <c r="O84" i="6"/>
  <c r="O86" i="6"/>
  <c r="G59" i="4"/>
  <c r="G143" i="4"/>
  <c r="G58" i="4"/>
  <c r="E59" i="4"/>
  <c r="G124" i="4"/>
</calcChain>
</file>

<file path=xl/sharedStrings.xml><?xml version="1.0" encoding="utf-8"?>
<sst xmlns="http://schemas.openxmlformats.org/spreadsheetml/2006/main" count="1172" uniqueCount="150">
  <si>
    <t>Наименование услуги</t>
  </si>
  <si>
    <t>Дошкольные учреждения</t>
  </si>
  <si>
    <t>число детей</t>
  </si>
  <si>
    <t>Общеобразовательные учреждения</t>
  </si>
  <si>
    <t>услуги по реализации общеобразовательной программы начального общего образования</t>
  </si>
  <si>
    <t>число учащихся</t>
  </si>
  <si>
    <t xml:space="preserve">услуги по реализации общеобразовательной программы основного общего образования </t>
  </si>
  <si>
    <t>услуги по реализации общеобразовательной программы среднего  (полного) общего образования</t>
  </si>
  <si>
    <t>услуги по реализации основной общеобразовательной программы дошкольного образования в группах с 12-часовым пребыванием</t>
  </si>
  <si>
    <t>Учреждения дополнительного образования детей</t>
  </si>
  <si>
    <t>услуги по реализации дополнительных образовательных программ за пределами основных общеобразовательных программ</t>
  </si>
  <si>
    <t>Прочие учреждения</t>
  </si>
  <si>
    <t>услуги по оздоровлению и организации отдыха детей</t>
  </si>
  <si>
    <t>услуги по реализации основной общеобразовательной программы дошкольного образования в группах с 24-часовым пребыванием</t>
  </si>
  <si>
    <t>услуги по реализации основной общеобразовательной программы дошкольного образования в группах с 4-часовым пребыванием</t>
  </si>
  <si>
    <t>Услуги по реализации начальных профессиональных и дополнительных образовательных программ за пределами основных общеобразовательных программ</t>
  </si>
  <si>
    <t>услуги по реализации основной общеобразовательной программы дошкольного образования в группах с24-часовым пребыванием</t>
  </si>
  <si>
    <t xml:space="preserve"> услуги по оказанию комплексной многофункциональной психолого-педагогической и медико-социальной помощи для детей, нуждающихся в психолого-педагогической и медико-социальной помощи</t>
  </si>
  <si>
    <t>Форма № 1</t>
  </si>
  <si>
    <t>№ п/п</t>
  </si>
  <si>
    <t>Услуги коллективного пользования, предоставляемые  учреждениям и работникам сферы образования</t>
  </si>
  <si>
    <t>Услуги научно-методического обеспечения реализации приоритетных направлений развития муниципальной системы образования, по повышению квалификации и профессиональной переподготовке работников образования, услуги организационного, технического и технологического обеспечения проведения единого государственного экзамена (ЕГЭ), по организации и проведению городских массовых мероприятий с участием учащихся и работников образования</t>
  </si>
  <si>
    <t>МУ ИМРЦ г.Волгодонска</t>
  </si>
  <si>
    <t>количество человек</t>
  </si>
  <si>
    <t>Процент выполнения  ((6)/(5))*100</t>
  </si>
  <si>
    <t>Управление образования г.Волгодонска, 2015 год</t>
  </si>
  <si>
    <t> МБДОУ ДС "Алёнушка" г.Волгодонска</t>
  </si>
  <si>
    <t> МБДОУ ДС "Аленький цветочек" г.Волгодонска</t>
  </si>
  <si>
    <t> МБДОУ ДС "Буратино" г.Волгодонска</t>
  </si>
  <si>
    <t> МБДОУ ДС "Весна" г.Волгодонска</t>
  </si>
  <si>
    <t> МБДОУ ДС "Золотой ключик" г.Волгодонска</t>
  </si>
  <si>
    <t> МБДОУ ДС "Золушка" г.Волгодонска</t>
  </si>
  <si>
    <t> МБДОУ ДС "Калинка" г.Волгодонска</t>
  </si>
  <si>
    <t> МБОУ "Гимназия №1 "Юнона" г.Волгодонска</t>
  </si>
  <si>
    <t> МБОУ "Гимназия "Юридическая" г.Волгодонска</t>
  </si>
  <si>
    <t> МБОУ СШ №1 г.Волгодонска</t>
  </si>
  <si>
    <t>МБОУ СШ №5 г.Волгодонска</t>
  </si>
  <si>
    <t> МБОУ СШ № 7 г.Волгодонска</t>
  </si>
  <si>
    <t> МБОУ СШ № 8 "Классическая" г.Волгодонска</t>
  </si>
  <si>
    <t> МБОУ СШ №9 им.И.Ф.Учаева г.Волгодонска</t>
  </si>
  <si>
    <t> МБОУ СШ №11 г.Волгодонска</t>
  </si>
  <si>
    <t> МОУ СОШ №12 г.Волгодонска</t>
  </si>
  <si>
    <t>МОУ СОШ № 13 г.Волгодонска</t>
  </si>
  <si>
    <t> МОУ СОШ №15 г.Волгодонска</t>
  </si>
  <si>
    <t> МБДОУ ДС "Вишенка"г.Волгодонска</t>
  </si>
  <si>
    <t> МБДОУ  ДС "Голубые дорожки"г.Волгодонска</t>
  </si>
  <si>
    <t xml:space="preserve"> МБДОУ  ДС "Гусельки" г.Волгодонска </t>
  </si>
  <si>
    <t> МБДОУ ДС "Дружба"г.Волгодонска</t>
  </si>
  <si>
    <t> МБДОУ ДС "Дружные ребята"г.Волгодонска</t>
  </si>
  <si>
    <t> МБДОУ  ДС"Журавлик"г.Волгодонска</t>
  </si>
  <si>
    <t>МБДОУ ДС"Зоренька"г.Волгодонска</t>
  </si>
  <si>
    <t> МБДОУ ДС "Катюша" г.Волгодонска</t>
  </si>
  <si>
    <t> МБДОУ ДС "Колобок" г.Волгодонска</t>
  </si>
  <si>
    <t> МБДОУ ДС "Колокольчик" г.Волгодонска</t>
  </si>
  <si>
    <t> МБДОУ ДС"Кораблик" г.Волгодонска</t>
  </si>
  <si>
    <t> МБДОУ  ДС "Космос" г.Волгодонска</t>
  </si>
  <si>
    <t> МБДОУ ДС "Красная шапочка" г.Волгодонска</t>
  </si>
  <si>
    <t> МБДОУ ДС "Ласточка" г.Волгодонска</t>
  </si>
  <si>
    <t> МБДОУ ДС "Малыш" г.Волгодонска</t>
  </si>
  <si>
    <t> МБДОУ ДС "Машенька" г.Волгодонска</t>
  </si>
  <si>
    <t>МБДОУ ДС "Мишутка" г.Волгодонска</t>
  </si>
  <si>
    <t> МБДОУ ДС "Одуванчик" г.Волгодонска</t>
  </si>
  <si>
    <t>МБДОУ ДС "Парус" г.Волгодонска</t>
  </si>
  <si>
    <t> МБДОУ ДС  "Родничок" г.Волгодонска</t>
  </si>
  <si>
    <t> МБДОУ ДС "Росинка" г.Волгодонска</t>
  </si>
  <si>
    <t> МБДОУ ДС "Рябинушка" г.Волгодонска</t>
  </si>
  <si>
    <t> МБДОУ ДС "Светлячок" г.Волгодонска</t>
  </si>
  <si>
    <t> МБДОУ ДС"Солнышко"г.Волгодонска</t>
  </si>
  <si>
    <t>МБДОУ ДС "Тополек" г.Волгодонска</t>
  </si>
  <si>
    <t>МБДОУ "Уголек" г.Волгодонска</t>
  </si>
  <si>
    <t> МБДОУ ДС  "Улыбка" г.Волгодонска</t>
  </si>
  <si>
    <t> МБДОУ  ДС "Чайка" г.Волгодонска</t>
  </si>
  <si>
    <t> МБДОУ ДС "Чебурашка" г.Волгодонска</t>
  </si>
  <si>
    <t>МБОУ "Гимназия "Шанс" г.Волгодонска</t>
  </si>
  <si>
    <t> МБОУ "Лицей N16"  г.Волгодонска</t>
  </si>
  <si>
    <t> МБОУ СШ №18  г.Волгодонска</t>
  </si>
  <si>
    <t xml:space="preserve"> МБОУ "Лицей "Политэк"  г.Волгодонска </t>
  </si>
  <si>
    <t>МБОУ СШ № 21 г.Волгодонска</t>
  </si>
  <si>
    <t> МБОУ СШ №22 г.Волгодонска</t>
  </si>
  <si>
    <t> МБОУ СШ №23 г.Волгодонска</t>
  </si>
  <si>
    <t> МБОУ "Лицей №24" г.Волгодонска</t>
  </si>
  <si>
    <t> МБОУ СШ "Центр образования" г.Волгодонска</t>
  </si>
  <si>
    <t> МБОУ "Гимназия "Шанс" г.Волгодонска</t>
  </si>
  <si>
    <t> МБУДО СДЮСШОР № 3 г.Волгодонска</t>
  </si>
  <si>
    <t>МБУДО ДЮСШ №4 г.Волгодонска</t>
  </si>
  <si>
    <t> МБУДО ДЮСШ № 5 г.Волгодонска</t>
  </si>
  <si>
    <t> МБУДО  ДЮСШ №6 г.Волгодонска</t>
  </si>
  <si>
    <t>МБУДО "Центр "Миф" г.Волгодонска</t>
  </si>
  <si>
    <t>МБУДО  "Пилигримм" г.Волгодонска</t>
  </si>
  <si>
    <t>МБУДО "Центр детского творчества"</t>
  </si>
  <si>
    <t xml:space="preserve">МБУДО "Станция юных техников" г.Волгодонска </t>
  </si>
  <si>
    <t>МБУДО "Центр "Радуга" г.Волгодонска</t>
  </si>
  <si>
    <t>МБУ ЦППМСП "Гармония" г.Волгодонска</t>
  </si>
  <si>
    <t>МБУДО "Центр оздоровления и отдыха "Ивушка" г.Волгодонска</t>
  </si>
  <si>
    <t xml:space="preserve">                                   Мониторинг соответствия объема предоставленных 
                                учреждениями муниципальных услуг показателям, установленным 
в муниципальном задании</t>
  </si>
  <si>
    <t xml:space="preserve">Наименование показателя, единица измерения </t>
  </si>
  <si>
    <t>Значение показателя объема, установленное  муниципальным заданием для отчетного периода</t>
  </si>
  <si>
    <t xml:space="preserve">Фактическое значение показателя объема в отчетном периоде </t>
  </si>
  <si>
    <t> МБДОУ  ДС"Жемчужинка" г.Волгодонска</t>
  </si>
  <si>
    <t xml:space="preserve">всего </t>
  </si>
  <si>
    <t>в том числе</t>
  </si>
  <si>
    <t>всего услуги по реализации дополнительных образовательных программ за пределами основных общеобразовательных программ</t>
  </si>
  <si>
    <t>В С Е Г О</t>
  </si>
  <si>
    <t>Наименование  муниципальных учреждений</t>
  </si>
  <si>
    <t>Форма № 2</t>
  </si>
  <si>
    <t>Мониторинг соответствия  фактических значений показателей качества оказания муниципальных услуг плановым значениям, установленным в муниципальном задании</t>
  </si>
  <si>
    <t>Наименование муниципальных учреждений</t>
  </si>
  <si>
    <t>Наименование показателя качества,  единица измерения</t>
  </si>
  <si>
    <t>Значение показателя качества,установленное муниципальным заданием для отчетного периода</t>
  </si>
  <si>
    <t>Фактическое значение показателя качества в отчетном периоде</t>
  </si>
  <si>
    <t>Процент исполнения</t>
  </si>
  <si>
    <t>Услуги по реализации основной общеобразовательной программы дошкольного образования</t>
  </si>
  <si>
    <t>общая укомплектованность  кадрами,  %</t>
  </si>
  <si>
    <t>укомплектованность педагогическими кадрами, %</t>
  </si>
  <si>
    <t>доля педагогических работников, имеющих высшее образование, %</t>
  </si>
  <si>
    <t>степень удовлетворенности родителей (получателей услуги) качеством муниципальной услуги, %</t>
  </si>
  <si>
    <t xml:space="preserve">ВСЕГО </t>
  </si>
  <si>
    <t>услуги по реализации общеобразовательной программы  общего образования</t>
  </si>
  <si>
    <t>обеспеченность обучающихся бесплатными учебниками, %</t>
  </si>
  <si>
    <t>охват горячим питанием учащихся (с учетом средств родителей), %</t>
  </si>
  <si>
    <t>подготовка лиц, желающих принять на воспитание в свою семью ребенка, оставшегося без попечения родителей</t>
  </si>
  <si>
    <t>Услуги научно-методического обеспечения реализации приоритетных направлений развития муниципальной системы образования</t>
  </si>
  <si>
    <t>Мониторинг соотношения нормативной и фактической стоимости предоставления единицы муниципальной услуги  по общеобразовательным учреждениям  за 2015 г</t>
  </si>
  <si>
    <t>Форма №3</t>
  </si>
  <si>
    <t>Всего план.нормативные расходы</t>
  </si>
  <si>
    <t>Всего факт.нормативные расходы</t>
  </si>
  <si>
    <t>в том числе область.все расх.по ВР 611( МЗ)</t>
  </si>
  <si>
    <t>зарплата город. бюдж.
(код 211)</t>
  </si>
  <si>
    <t>налоги город бюдж.
(код 213)</t>
  </si>
  <si>
    <t>зарплата внебюдж.
(код 211)</t>
  </si>
  <si>
    <t>зарплата внебюдж.
(код 213)</t>
  </si>
  <si>
    <t>% исполнения</t>
  </si>
  <si>
    <t>итого</t>
  </si>
  <si>
    <t>Начальник отдела бухгалтерского учета и контроля -главный бухгалтер Управления образования г.Волгодонска</t>
  </si>
  <si>
    <t>С.А.Калмыкова</t>
  </si>
  <si>
    <t>Начальник планово-экономического отдела Управления образования г.Волгодонска</t>
  </si>
  <si>
    <t>А.В.Кирсанова</t>
  </si>
  <si>
    <t>исп.Павличенко Т.Д.</t>
  </si>
  <si>
    <t>Мониторинг соотношения нормативной и фактической стоимости предоставления единицы муниципальной услуги  по детским дошкольным учреждениям  за 2015 г</t>
  </si>
  <si>
    <t>Объем муниципальной услуги</t>
  </si>
  <si>
    <t>нормативные затраты на оказание услуги</t>
  </si>
  <si>
    <t>фактические затраты на оказание услуги</t>
  </si>
  <si>
    <t xml:space="preserve">услуги по реализации основной общеобразовательной программы дошкольного образования </t>
  </si>
  <si>
    <t> МБДОУ ДС "Солнышко" г.Волгодонска</t>
  </si>
  <si>
    <t>Начальник планово-экономического отдела 
Управления образования г.Волгодонска</t>
  </si>
  <si>
    <t>Мониторинг соотношения нормативной и фактической стоимости предоставления единицы муниципальной услуги  по учреждениям дополнительного образования детей  за 2015 г</t>
  </si>
  <si>
    <t>зарплата город. бюдж.-план
(код 211)</t>
  </si>
  <si>
    <t>налоги город бюдж.план
(код 213)</t>
  </si>
  <si>
    <t>зарплата бюдж.касса
(код 211)</t>
  </si>
  <si>
    <t>зарплата бюдж.
(код 213)касса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</si>
</sst>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14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0" borderId="0" xfId="1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0" fillId="0" borderId="0" xfId="0" applyFill="1"/>
    <xf numFmtId="0" fontId="5" fillId="0" borderId="1" xfId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3" fontId="12" fillId="0" borderId="1" xfId="0" applyNumberFormat="1" applyFont="1" applyFill="1" applyBorder="1"/>
    <xf numFmtId="164" fontId="9" fillId="0" borderId="1" xfId="1" applyNumberFormat="1" applyFont="1" applyBorder="1" applyAlignment="1">
      <alignment horizontal="center" wrapText="1"/>
    </xf>
    <xf numFmtId="3" fontId="9" fillId="0" borderId="1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wrapText="1"/>
    </xf>
    <xf numFmtId="0" fontId="9" fillId="0" borderId="1" xfId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top" wrapText="1"/>
    </xf>
    <xf numFmtId="3" fontId="17" fillId="0" borderId="1" xfId="0" applyNumberFormat="1" applyFont="1" applyFill="1" applyBorder="1"/>
    <xf numFmtId="164" fontId="16" fillId="0" borderId="1" xfId="1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1" applyFont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3" fontId="3" fillId="0" borderId="1" xfId="0" applyNumberFormat="1" applyFont="1" applyBorder="1"/>
    <xf numFmtId="0" fontId="3" fillId="0" borderId="1" xfId="0" applyFont="1" applyBorder="1" applyAlignment="1">
      <alignment vertical="top" wrapText="1"/>
    </xf>
    <xf numFmtId="3" fontId="13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left" wrapText="1"/>
    </xf>
    <xf numFmtId="0" fontId="0" fillId="0" borderId="0" xfId="0" applyAlignment="1"/>
    <xf numFmtId="0" fontId="0" fillId="0" borderId="6" xfId="0" applyBorder="1" applyAlignment="1"/>
    <xf numFmtId="0" fontId="1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/>
    <xf numFmtId="0" fontId="13" fillId="0" borderId="3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8" xfId="0" applyFont="1" applyBorder="1" applyAlignment="1">
      <alignment horizontal="left" wrapText="1"/>
    </xf>
    <xf numFmtId="0" fontId="3" fillId="0" borderId="9" xfId="1" applyFont="1" applyBorder="1" applyAlignment="1">
      <alignment horizontal="center"/>
    </xf>
    <xf numFmtId="0" fontId="0" fillId="0" borderId="10" xfId="0" applyBorder="1" applyAlignment="1"/>
    <xf numFmtId="0" fontId="0" fillId="0" borderId="11" xfId="0" applyBorder="1"/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 wrapText="1"/>
    </xf>
    <xf numFmtId="165" fontId="9" fillId="0" borderId="1" xfId="1" applyNumberFormat="1" applyFont="1" applyBorder="1" applyAlignment="1">
      <alignment horizontal="right" wrapText="1"/>
    </xf>
    <xf numFmtId="165" fontId="9" fillId="0" borderId="1" xfId="1" applyNumberFormat="1" applyFont="1" applyBorder="1" applyAlignment="1">
      <alignment horizontal="center" wrapText="1"/>
    </xf>
    <xf numFmtId="165" fontId="12" fillId="0" borderId="1" xfId="0" applyNumberFormat="1" applyFont="1" applyFill="1" applyBorder="1"/>
    <xf numFmtId="165" fontId="9" fillId="0" borderId="1" xfId="0" applyNumberFormat="1" applyFont="1" applyFill="1" applyBorder="1"/>
    <xf numFmtId="164" fontId="9" fillId="0" borderId="1" xfId="1" applyNumberFormat="1" applyFont="1" applyBorder="1" applyAlignment="1">
      <alignment horizontal="right" wrapText="1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6" fillId="0" borderId="1" xfId="1" applyFont="1" applyBorder="1" applyAlignment="1">
      <alignment horizontal="left" wrapText="1"/>
    </xf>
    <xf numFmtId="164" fontId="12" fillId="0" borderId="1" xfId="0" applyNumberFormat="1" applyFont="1" applyFill="1" applyBorder="1"/>
    <xf numFmtId="0" fontId="3" fillId="0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19" fillId="0" borderId="0" xfId="0" applyFont="1"/>
    <xf numFmtId="0" fontId="2" fillId="0" borderId="0" xfId="1" applyFont="1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9" fillId="0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164" fontId="0" fillId="0" borderId="1" xfId="0" applyNumberFormat="1" applyBorder="1"/>
    <xf numFmtId="0" fontId="9" fillId="0" borderId="1" xfId="1" applyFont="1" applyBorder="1" applyAlignment="1">
      <alignment horizontal="right" wrapText="1"/>
    </xf>
    <xf numFmtId="0" fontId="9" fillId="0" borderId="5" xfId="1" applyFont="1" applyBorder="1" applyAlignment="1">
      <alignment wrapText="1"/>
    </xf>
    <xf numFmtId="0" fontId="9" fillId="0" borderId="5" xfId="1" applyFont="1" applyBorder="1" applyAlignment="1">
      <alignment horizontal="center" wrapText="1"/>
    </xf>
    <xf numFmtId="3" fontId="12" fillId="0" borderId="5" xfId="0" applyNumberFormat="1" applyFont="1" applyFill="1" applyBorder="1"/>
    <xf numFmtId="164" fontId="9" fillId="0" borderId="5" xfId="1" applyNumberFormat="1" applyFont="1" applyBorder="1" applyAlignment="1">
      <alignment horizontal="center" wrapText="1"/>
    </xf>
    <xf numFmtId="0" fontId="9" fillId="0" borderId="4" xfId="1" applyFont="1" applyFill="1" applyBorder="1" applyAlignment="1">
      <alignment horizontal="right" wrapText="1"/>
    </xf>
    <xf numFmtId="2" fontId="0" fillId="0" borderId="1" xfId="0" applyNumberFormat="1" applyBorder="1"/>
    <xf numFmtId="0" fontId="9" fillId="0" borderId="1" xfId="0" applyFont="1" applyBorder="1" applyAlignment="1">
      <alignment horizontal="right" vertical="top" wrapText="1"/>
    </xf>
    <xf numFmtId="0" fontId="0" fillId="2" borderId="1" xfId="0" applyFill="1" applyBorder="1"/>
    <xf numFmtId="165" fontId="17" fillId="0" borderId="1" xfId="0" applyNumberFormat="1" applyFont="1" applyFill="1" applyBorder="1"/>
    <xf numFmtId="165" fontId="17" fillId="3" borderId="1" xfId="0" applyNumberFormat="1" applyFont="1" applyFill="1" applyBorder="1"/>
    <xf numFmtId="0" fontId="10" fillId="0" borderId="0" xfId="0" applyFont="1" applyAlignment="1"/>
    <xf numFmtId="0" fontId="7" fillId="0" borderId="0" xfId="0" applyFont="1" applyBorder="1"/>
    <xf numFmtId="0" fontId="9" fillId="0" borderId="2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/>
    </xf>
    <xf numFmtId="165" fontId="0" fillId="0" borderId="1" xfId="0" applyNumberFormat="1" applyBorder="1"/>
    <xf numFmtId="164" fontId="0" fillId="0" borderId="0" xfId="0" applyNumberFormat="1"/>
    <xf numFmtId="2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>
      <selection activeCell="B144" sqref="B144:G150"/>
    </sheetView>
  </sheetViews>
  <sheetFormatPr defaultRowHeight="15" outlineLevelCol="1" x14ac:dyDescent="0.25"/>
  <cols>
    <col min="1" max="1" width="5.85546875" customWidth="1"/>
    <col min="2" max="2" width="16.140625" customWidth="1"/>
    <col min="3" max="3" width="38.140625" customWidth="1"/>
    <col min="4" max="4" width="10.7109375" customWidth="1"/>
    <col min="5" max="5" width="11.140625" customWidth="1" outlineLevel="1"/>
    <col min="6" max="6" width="10.85546875" customWidth="1" outlineLevel="1"/>
    <col min="7" max="7" width="8.85546875" customWidth="1" outlineLevel="1"/>
  </cols>
  <sheetData>
    <row r="1" spans="1:7" ht="25.5" customHeight="1" x14ac:dyDescent="0.25">
      <c r="D1" s="64" t="s">
        <v>18</v>
      </c>
      <c r="E1" s="64"/>
      <c r="F1" s="64"/>
      <c r="G1" s="64"/>
    </row>
    <row r="2" spans="1:7" ht="39" customHeight="1" x14ac:dyDescent="0.25">
      <c r="B2" s="65" t="s">
        <v>94</v>
      </c>
      <c r="C2" s="65"/>
      <c r="D2" s="65"/>
      <c r="E2" s="65"/>
      <c r="F2" s="65"/>
      <c r="G2" s="65"/>
    </row>
    <row r="3" spans="1:7" ht="0.75" customHeight="1" x14ac:dyDescent="0.25">
      <c r="B3" s="1"/>
      <c r="C3" s="1"/>
      <c r="D3" s="1"/>
      <c r="E3" s="1"/>
      <c r="F3" s="1"/>
      <c r="G3" s="1"/>
    </row>
    <row r="4" spans="1:7" ht="20.25" customHeight="1" x14ac:dyDescent="0.25">
      <c r="A4" s="68" t="s">
        <v>25</v>
      </c>
      <c r="B4" s="69"/>
      <c r="C4" s="69"/>
      <c r="D4" s="69"/>
      <c r="E4" s="69"/>
      <c r="F4" s="69"/>
      <c r="G4" s="69"/>
    </row>
    <row r="5" spans="1:7" ht="171.75" customHeight="1" x14ac:dyDescent="0.25">
      <c r="A5" s="6" t="s">
        <v>19</v>
      </c>
      <c r="B5" s="8" t="s">
        <v>103</v>
      </c>
      <c r="C5" s="8" t="s">
        <v>0</v>
      </c>
      <c r="D5" s="8" t="s">
        <v>95</v>
      </c>
      <c r="E5" s="8" t="s">
        <v>96</v>
      </c>
      <c r="F5" s="8" t="s">
        <v>97</v>
      </c>
      <c r="G5" s="8" t="s">
        <v>24</v>
      </c>
    </row>
    <row r="6" spans="1:7" ht="15.75" customHeight="1" x14ac:dyDescent="0.25">
      <c r="A6" s="7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20.25" customHeight="1" x14ac:dyDescent="0.25">
      <c r="A7" s="7"/>
      <c r="B7" s="66" t="s">
        <v>1</v>
      </c>
      <c r="C7" s="66"/>
      <c r="D7" s="66"/>
      <c r="E7" s="66"/>
      <c r="F7" s="66"/>
      <c r="G7" s="66"/>
    </row>
    <row r="8" spans="1:7" ht="67.5" customHeight="1" x14ac:dyDescent="0.25">
      <c r="A8" s="70">
        <v>1</v>
      </c>
      <c r="B8" s="74" t="s">
        <v>26</v>
      </c>
      <c r="C8" s="11" t="s">
        <v>8</v>
      </c>
      <c r="D8" s="12" t="s">
        <v>2</v>
      </c>
      <c r="E8" s="13">
        <v>263</v>
      </c>
      <c r="F8" s="13">
        <v>252</v>
      </c>
      <c r="G8" s="14">
        <f>F8/E8*100</f>
        <v>95.817490494296578</v>
      </c>
    </row>
    <row r="9" spans="1:7" ht="65.099999999999994" customHeight="1" x14ac:dyDescent="0.25">
      <c r="A9" s="71"/>
      <c r="B9" s="75"/>
      <c r="C9" s="11" t="s">
        <v>14</v>
      </c>
      <c r="D9" s="12" t="s">
        <v>2</v>
      </c>
      <c r="E9" s="13">
        <v>5</v>
      </c>
      <c r="F9" s="13">
        <v>2</v>
      </c>
      <c r="G9" s="14">
        <f>F9/E9*100</f>
        <v>40</v>
      </c>
    </row>
    <row r="10" spans="1:7" ht="65.099999999999994" customHeight="1" x14ac:dyDescent="0.25">
      <c r="A10" s="24">
        <v>2</v>
      </c>
      <c r="B10" s="10" t="s">
        <v>27</v>
      </c>
      <c r="C10" s="11" t="s">
        <v>8</v>
      </c>
      <c r="D10" s="12" t="s">
        <v>2</v>
      </c>
      <c r="E10" s="13">
        <v>259</v>
      </c>
      <c r="F10" s="13">
        <v>261</v>
      </c>
      <c r="G10" s="14">
        <f>F10/E10*100</f>
        <v>100.77220077220078</v>
      </c>
    </row>
    <row r="11" spans="1:7" ht="65.099999999999994" customHeight="1" x14ac:dyDescent="0.25">
      <c r="A11" s="24">
        <v>3</v>
      </c>
      <c r="B11" s="10" t="s">
        <v>28</v>
      </c>
      <c r="C11" s="11" t="s">
        <v>8</v>
      </c>
      <c r="D11" s="12" t="s">
        <v>2</v>
      </c>
      <c r="E11" s="13">
        <v>80</v>
      </c>
      <c r="F11" s="13">
        <v>85</v>
      </c>
      <c r="G11" s="14">
        <f>F11/E11*100</f>
        <v>106.25</v>
      </c>
    </row>
    <row r="12" spans="1:7" ht="65.099999999999994" customHeight="1" x14ac:dyDescent="0.25">
      <c r="A12" s="70">
        <v>4</v>
      </c>
      <c r="B12" s="72" t="s">
        <v>29</v>
      </c>
      <c r="C12" s="11" t="s">
        <v>8</v>
      </c>
      <c r="D12" s="12"/>
      <c r="E12" s="13">
        <v>314</v>
      </c>
      <c r="F12" s="13">
        <v>312</v>
      </c>
      <c r="G12" s="14">
        <f>F12/E12*100</f>
        <v>99.363057324840767</v>
      </c>
    </row>
    <row r="13" spans="1:7" ht="65.099999999999994" customHeight="1" x14ac:dyDescent="0.25">
      <c r="A13" s="71"/>
      <c r="B13" s="73"/>
      <c r="C13" s="11" t="s">
        <v>14</v>
      </c>
      <c r="D13" s="12" t="s">
        <v>2</v>
      </c>
      <c r="E13" s="15">
        <v>5</v>
      </c>
      <c r="F13" s="15">
        <v>2</v>
      </c>
      <c r="G13" s="14">
        <f t="shared" ref="G13:G56" si="0">F13/E13*100</f>
        <v>40</v>
      </c>
    </row>
    <row r="14" spans="1:7" ht="65.099999999999994" customHeight="1" x14ac:dyDescent="0.25">
      <c r="A14" s="70">
        <v>5</v>
      </c>
      <c r="B14" s="67" t="s">
        <v>44</v>
      </c>
      <c r="C14" s="11" t="s">
        <v>8</v>
      </c>
      <c r="D14" s="12" t="s">
        <v>2</v>
      </c>
      <c r="E14" s="15">
        <v>311</v>
      </c>
      <c r="F14" s="15">
        <v>298</v>
      </c>
      <c r="G14" s="14">
        <f>F14/E14*100</f>
        <v>95.819935691318321</v>
      </c>
    </row>
    <row r="15" spans="1:7" ht="65.099999999999994" customHeight="1" x14ac:dyDescent="0.25">
      <c r="A15" s="71"/>
      <c r="B15" s="67"/>
      <c r="C15" s="11" t="s">
        <v>14</v>
      </c>
      <c r="D15" s="12" t="s">
        <v>2</v>
      </c>
      <c r="E15" s="15">
        <v>8</v>
      </c>
      <c r="F15" s="15">
        <v>8</v>
      </c>
      <c r="G15" s="14">
        <f>F15/E15*100</f>
        <v>100</v>
      </c>
    </row>
    <row r="16" spans="1:7" ht="65.099999999999994" customHeight="1" x14ac:dyDescent="0.25">
      <c r="A16" s="24">
        <v>6</v>
      </c>
      <c r="B16" s="10" t="s">
        <v>45</v>
      </c>
      <c r="C16" s="11" t="s">
        <v>8</v>
      </c>
      <c r="D16" s="12" t="s">
        <v>2</v>
      </c>
      <c r="E16" s="15">
        <v>221</v>
      </c>
      <c r="F16" s="15">
        <v>183</v>
      </c>
      <c r="G16" s="14">
        <f t="shared" si="0"/>
        <v>82.805429864253384</v>
      </c>
    </row>
    <row r="17" spans="1:9" ht="65.099999999999994" customHeight="1" x14ac:dyDescent="0.25">
      <c r="A17" s="24">
        <v>7</v>
      </c>
      <c r="B17" s="10" t="s">
        <v>46</v>
      </c>
      <c r="C17" s="11" t="s">
        <v>8</v>
      </c>
      <c r="D17" s="12" t="s">
        <v>2</v>
      </c>
      <c r="E17" s="15">
        <v>235</v>
      </c>
      <c r="F17" s="15">
        <v>228</v>
      </c>
      <c r="G17" s="14">
        <f>F17/E17*100</f>
        <v>97.021276595744681</v>
      </c>
    </row>
    <row r="18" spans="1:9" ht="65.099999999999994" customHeight="1" x14ac:dyDescent="0.25">
      <c r="A18" s="24">
        <v>8</v>
      </c>
      <c r="B18" s="10" t="s">
        <v>47</v>
      </c>
      <c r="C18" s="11" t="s">
        <v>8</v>
      </c>
      <c r="D18" s="12" t="s">
        <v>2</v>
      </c>
      <c r="E18" s="15">
        <v>317</v>
      </c>
      <c r="F18" s="15">
        <v>320</v>
      </c>
      <c r="G18" s="14">
        <f t="shared" si="0"/>
        <v>100.94637223974763</v>
      </c>
    </row>
    <row r="19" spans="1:9" ht="65.099999999999994" customHeight="1" x14ac:dyDescent="0.25">
      <c r="A19" s="24">
        <v>9</v>
      </c>
      <c r="B19" s="10" t="s">
        <v>48</v>
      </c>
      <c r="C19" s="11" t="s">
        <v>8</v>
      </c>
      <c r="D19" s="12" t="s">
        <v>2</v>
      </c>
      <c r="E19" s="15">
        <v>71</v>
      </c>
      <c r="F19" s="15">
        <v>72</v>
      </c>
      <c r="G19" s="14">
        <f>F19/E19*100</f>
        <v>101.40845070422534</v>
      </c>
    </row>
    <row r="20" spans="1:9" ht="65.099999999999994" customHeight="1" x14ac:dyDescent="0.25">
      <c r="A20" s="24">
        <v>10</v>
      </c>
      <c r="B20" s="10" t="s">
        <v>49</v>
      </c>
      <c r="C20" s="11" t="s">
        <v>8</v>
      </c>
      <c r="D20" s="12" t="s">
        <v>2</v>
      </c>
      <c r="E20" s="15">
        <v>289</v>
      </c>
      <c r="F20" s="15">
        <v>287</v>
      </c>
      <c r="G20" s="14">
        <f t="shared" si="0"/>
        <v>99.307958477508649</v>
      </c>
    </row>
    <row r="21" spans="1:9" ht="65.099999999999994" customHeight="1" x14ac:dyDescent="0.25">
      <c r="A21" s="24">
        <v>11</v>
      </c>
      <c r="B21" s="10" t="s">
        <v>98</v>
      </c>
      <c r="C21" s="11" t="s">
        <v>8</v>
      </c>
      <c r="D21" s="12" t="s">
        <v>2</v>
      </c>
      <c r="E21" s="15">
        <v>216</v>
      </c>
      <c r="F21" s="15">
        <v>182</v>
      </c>
      <c r="G21" s="14">
        <f>F21/E21*100</f>
        <v>84.259259259259252</v>
      </c>
    </row>
    <row r="22" spans="1:9" ht="65.099999999999994" customHeight="1" x14ac:dyDescent="0.25">
      <c r="A22" s="24">
        <v>12</v>
      </c>
      <c r="B22" s="16" t="s">
        <v>50</v>
      </c>
      <c r="C22" s="11" t="s">
        <v>8</v>
      </c>
      <c r="D22" s="12" t="s">
        <v>2</v>
      </c>
      <c r="E22" s="15">
        <v>329</v>
      </c>
      <c r="F22" s="15">
        <v>323</v>
      </c>
      <c r="G22" s="14">
        <f t="shared" si="0"/>
        <v>98.176291793313069</v>
      </c>
    </row>
    <row r="23" spans="1:9" ht="65.099999999999994" customHeight="1" x14ac:dyDescent="0.25">
      <c r="A23" s="24">
        <v>13</v>
      </c>
      <c r="B23" s="10" t="s">
        <v>30</v>
      </c>
      <c r="C23" s="11" t="s">
        <v>8</v>
      </c>
      <c r="D23" s="12" t="s">
        <v>2</v>
      </c>
      <c r="E23" s="15">
        <v>270</v>
      </c>
      <c r="F23" s="15">
        <v>275</v>
      </c>
      <c r="G23" s="14">
        <f t="shared" si="0"/>
        <v>101.85185185185186</v>
      </c>
    </row>
    <row r="24" spans="1:9" ht="65.099999999999994" customHeight="1" x14ac:dyDescent="0.25">
      <c r="A24" s="24">
        <v>14</v>
      </c>
      <c r="B24" s="10" t="s">
        <v>31</v>
      </c>
      <c r="C24" s="11" t="s">
        <v>8</v>
      </c>
      <c r="D24" s="12" t="s">
        <v>2</v>
      </c>
      <c r="E24" s="15">
        <v>280</v>
      </c>
      <c r="F24" s="15">
        <v>278</v>
      </c>
      <c r="G24" s="14">
        <f>F24/E24*100</f>
        <v>99.285714285714292</v>
      </c>
    </row>
    <row r="25" spans="1:9" ht="65.099999999999994" customHeight="1" x14ac:dyDescent="0.25">
      <c r="A25" s="70">
        <v>15</v>
      </c>
      <c r="B25" s="67" t="s">
        <v>32</v>
      </c>
      <c r="C25" s="11" t="s">
        <v>8</v>
      </c>
      <c r="D25" s="12" t="s">
        <v>2</v>
      </c>
      <c r="E25" s="15">
        <v>287</v>
      </c>
      <c r="F25" s="15">
        <v>275</v>
      </c>
      <c r="G25" s="17">
        <f t="shared" si="0"/>
        <v>95.818815331010455</v>
      </c>
      <c r="H25" s="5"/>
      <c r="I25" s="5"/>
    </row>
    <row r="26" spans="1:9" ht="65.099999999999994" customHeight="1" x14ac:dyDescent="0.25">
      <c r="A26" s="71"/>
      <c r="B26" s="67"/>
      <c r="C26" s="11" t="s">
        <v>14</v>
      </c>
      <c r="D26" s="12" t="s">
        <v>2</v>
      </c>
      <c r="E26" s="15">
        <v>6</v>
      </c>
      <c r="F26" s="15">
        <v>6</v>
      </c>
      <c r="G26" s="17">
        <f t="shared" si="0"/>
        <v>100</v>
      </c>
      <c r="H26" s="5"/>
      <c r="I26" s="5"/>
    </row>
    <row r="27" spans="1:9" ht="65.099999999999994" customHeight="1" x14ac:dyDescent="0.25">
      <c r="A27" s="24">
        <v>16</v>
      </c>
      <c r="B27" s="10" t="s">
        <v>51</v>
      </c>
      <c r="C27" s="11" t="s">
        <v>8</v>
      </c>
      <c r="D27" s="12" t="s">
        <v>2</v>
      </c>
      <c r="E27" s="15">
        <v>292</v>
      </c>
      <c r="F27" s="15">
        <v>299</v>
      </c>
      <c r="G27" s="14">
        <f t="shared" si="0"/>
        <v>102.39726027397261</v>
      </c>
    </row>
    <row r="28" spans="1:9" ht="65.099999999999994" customHeight="1" x14ac:dyDescent="0.25">
      <c r="A28" s="24">
        <v>17</v>
      </c>
      <c r="B28" s="10" t="s">
        <v>52</v>
      </c>
      <c r="C28" s="11" t="s">
        <v>8</v>
      </c>
      <c r="D28" s="12" t="s">
        <v>2</v>
      </c>
      <c r="E28" s="15">
        <v>346</v>
      </c>
      <c r="F28" s="15">
        <v>334</v>
      </c>
      <c r="G28" s="14">
        <f t="shared" si="0"/>
        <v>96.531791907514446</v>
      </c>
    </row>
    <row r="29" spans="1:9" ht="65.099999999999994" customHeight="1" x14ac:dyDescent="0.25">
      <c r="A29" s="24">
        <v>18</v>
      </c>
      <c r="B29" s="10" t="s">
        <v>53</v>
      </c>
      <c r="C29" s="11" t="s">
        <v>8</v>
      </c>
      <c r="D29" s="12" t="s">
        <v>2</v>
      </c>
      <c r="E29" s="15">
        <v>271</v>
      </c>
      <c r="F29" s="15">
        <v>265</v>
      </c>
      <c r="G29" s="14">
        <f t="shared" si="0"/>
        <v>97.785977859778598</v>
      </c>
    </row>
    <row r="30" spans="1:9" ht="65.099999999999994" customHeight="1" x14ac:dyDescent="0.25">
      <c r="A30" s="24">
        <v>19</v>
      </c>
      <c r="B30" s="10" t="s">
        <v>54</v>
      </c>
      <c r="C30" s="11" t="s">
        <v>8</v>
      </c>
      <c r="D30" s="12" t="s">
        <v>2</v>
      </c>
      <c r="E30" s="15">
        <v>273</v>
      </c>
      <c r="F30" s="15">
        <v>275</v>
      </c>
      <c r="G30" s="14">
        <f t="shared" si="0"/>
        <v>100.73260073260073</v>
      </c>
    </row>
    <row r="31" spans="1:9" ht="65.099999999999994" customHeight="1" x14ac:dyDescent="0.25">
      <c r="A31" s="24">
        <v>20</v>
      </c>
      <c r="B31" s="10" t="s">
        <v>55</v>
      </c>
      <c r="C31" s="11" t="s">
        <v>8</v>
      </c>
      <c r="D31" s="12" t="s">
        <v>2</v>
      </c>
      <c r="E31" s="15">
        <v>271</v>
      </c>
      <c r="F31" s="15">
        <v>279</v>
      </c>
      <c r="G31" s="14">
        <f t="shared" si="0"/>
        <v>102.95202952029521</v>
      </c>
    </row>
    <row r="32" spans="1:9" ht="65.099999999999994" customHeight="1" x14ac:dyDescent="0.25">
      <c r="A32" s="24">
        <v>21</v>
      </c>
      <c r="B32" s="10" t="s">
        <v>56</v>
      </c>
      <c r="C32" s="11" t="s">
        <v>8</v>
      </c>
      <c r="D32" s="12" t="s">
        <v>2</v>
      </c>
      <c r="E32" s="15">
        <v>136</v>
      </c>
      <c r="F32" s="15">
        <v>127</v>
      </c>
      <c r="G32" s="14">
        <f t="shared" si="0"/>
        <v>93.382352941176478</v>
      </c>
    </row>
    <row r="33" spans="1:8" ht="65.099999999999994" customHeight="1" x14ac:dyDescent="0.25">
      <c r="A33" s="24">
        <v>22</v>
      </c>
      <c r="B33" s="10" t="s">
        <v>57</v>
      </c>
      <c r="C33" s="11" t="s">
        <v>8</v>
      </c>
      <c r="D33" s="12" t="s">
        <v>2</v>
      </c>
      <c r="E33" s="15">
        <v>130</v>
      </c>
      <c r="F33" s="15">
        <v>129</v>
      </c>
      <c r="G33" s="14">
        <f t="shared" si="0"/>
        <v>99.230769230769226</v>
      </c>
    </row>
    <row r="34" spans="1:8" ht="65.099999999999994" customHeight="1" x14ac:dyDescent="0.25">
      <c r="A34" s="24">
        <v>23</v>
      </c>
      <c r="B34" s="10" t="s">
        <v>58</v>
      </c>
      <c r="C34" s="11" t="s">
        <v>8</v>
      </c>
      <c r="D34" s="12" t="s">
        <v>2</v>
      </c>
      <c r="E34" s="15">
        <v>139</v>
      </c>
      <c r="F34" s="15">
        <v>142</v>
      </c>
      <c r="G34" s="14">
        <f t="shared" si="0"/>
        <v>102.15827338129498</v>
      </c>
    </row>
    <row r="35" spans="1:8" ht="65.099999999999994" customHeight="1" x14ac:dyDescent="0.25">
      <c r="A35" s="24">
        <v>24</v>
      </c>
      <c r="B35" s="10" t="s">
        <v>59</v>
      </c>
      <c r="C35" s="11" t="s">
        <v>8</v>
      </c>
      <c r="D35" s="12" t="s">
        <v>2</v>
      </c>
      <c r="E35" s="15">
        <v>141</v>
      </c>
      <c r="F35" s="15">
        <v>130</v>
      </c>
      <c r="G35" s="14">
        <f>F35/E35*100</f>
        <v>92.198581560283685</v>
      </c>
    </row>
    <row r="36" spans="1:8" ht="65.099999999999994" customHeight="1" x14ac:dyDescent="0.25">
      <c r="A36" s="24">
        <v>25</v>
      </c>
      <c r="B36" s="16" t="s">
        <v>60</v>
      </c>
      <c r="C36" s="11" t="s">
        <v>8</v>
      </c>
      <c r="D36" s="12" t="s">
        <v>2</v>
      </c>
      <c r="E36" s="15">
        <v>253</v>
      </c>
      <c r="F36" s="15">
        <v>252</v>
      </c>
      <c r="G36" s="14">
        <f t="shared" si="0"/>
        <v>99.604743083003953</v>
      </c>
    </row>
    <row r="37" spans="1:8" ht="65.099999999999994" customHeight="1" x14ac:dyDescent="0.25">
      <c r="A37" s="70">
        <v>26</v>
      </c>
      <c r="B37" s="67" t="s">
        <v>61</v>
      </c>
      <c r="C37" s="11" t="s">
        <v>8</v>
      </c>
      <c r="D37" s="12" t="s">
        <v>2</v>
      </c>
      <c r="E37" s="15">
        <v>271</v>
      </c>
      <c r="F37" s="15">
        <v>273</v>
      </c>
      <c r="G37" s="17">
        <f t="shared" si="0"/>
        <v>100.7380073800738</v>
      </c>
      <c r="H37" s="5"/>
    </row>
    <row r="38" spans="1:8" ht="65.099999999999994" customHeight="1" x14ac:dyDescent="0.25">
      <c r="A38" s="76"/>
      <c r="B38" s="67"/>
      <c r="C38" s="11" t="s">
        <v>14</v>
      </c>
      <c r="D38" s="12" t="s">
        <v>2</v>
      </c>
      <c r="E38" s="15">
        <v>3</v>
      </c>
      <c r="F38" s="15">
        <v>4</v>
      </c>
      <c r="G38" s="17">
        <f t="shared" si="0"/>
        <v>133.33333333333331</v>
      </c>
      <c r="H38" s="5"/>
    </row>
    <row r="39" spans="1:8" ht="65.099999999999994" customHeight="1" x14ac:dyDescent="0.25">
      <c r="A39" s="71"/>
      <c r="B39" s="67"/>
      <c r="C39" s="11" t="s">
        <v>13</v>
      </c>
      <c r="D39" s="12" t="s">
        <v>2</v>
      </c>
      <c r="E39" s="15">
        <v>9</v>
      </c>
      <c r="F39" s="15">
        <v>5</v>
      </c>
      <c r="G39" s="17">
        <f>F39/E39*100</f>
        <v>55.555555555555557</v>
      </c>
      <c r="H39" s="5"/>
    </row>
    <row r="40" spans="1:8" ht="65.099999999999994" customHeight="1" x14ac:dyDescent="0.25">
      <c r="A40" s="70">
        <v>27</v>
      </c>
      <c r="B40" s="77" t="s">
        <v>62</v>
      </c>
      <c r="C40" s="11" t="s">
        <v>8</v>
      </c>
      <c r="D40" s="12" t="s">
        <v>2</v>
      </c>
      <c r="E40" s="15">
        <v>56</v>
      </c>
      <c r="F40" s="15">
        <v>58</v>
      </c>
      <c r="G40" s="17">
        <f t="shared" si="0"/>
        <v>103.57142857142858</v>
      </c>
      <c r="H40" s="5"/>
    </row>
    <row r="41" spans="1:8" ht="65.099999999999994" customHeight="1" x14ac:dyDescent="0.25">
      <c r="A41" s="76"/>
      <c r="B41" s="77"/>
      <c r="C41" s="11" t="s">
        <v>14</v>
      </c>
      <c r="D41" s="12" t="s">
        <v>2</v>
      </c>
      <c r="E41" s="15">
        <v>7</v>
      </c>
      <c r="F41" s="15">
        <v>6</v>
      </c>
      <c r="G41" s="17">
        <f t="shared" si="0"/>
        <v>85.714285714285708</v>
      </c>
      <c r="H41" s="5"/>
    </row>
    <row r="42" spans="1:8" ht="65.099999999999994" customHeight="1" x14ac:dyDescent="0.25">
      <c r="A42" s="71"/>
      <c r="B42" s="77"/>
      <c r="C42" s="11" t="s">
        <v>13</v>
      </c>
      <c r="D42" s="12" t="s">
        <v>2</v>
      </c>
      <c r="E42" s="15">
        <v>2</v>
      </c>
      <c r="F42" s="15">
        <v>1</v>
      </c>
      <c r="G42" s="17">
        <f t="shared" si="0"/>
        <v>50</v>
      </c>
      <c r="H42" s="5"/>
    </row>
    <row r="43" spans="1:8" ht="65.099999999999994" customHeight="1" x14ac:dyDescent="0.25">
      <c r="A43" s="38">
        <v>28</v>
      </c>
      <c r="B43" s="35" t="s">
        <v>63</v>
      </c>
      <c r="C43" s="11" t="s">
        <v>8</v>
      </c>
      <c r="D43" s="12" t="s">
        <v>2</v>
      </c>
      <c r="E43" s="15">
        <v>290</v>
      </c>
      <c r="F43" s="15">
        <v>292</v>
      </c>
      <c r="G43" s="14">
        <f t="shared" si="0"/>
        <v>100.68965517241379</v>
      </c>
    </row>
    <row r="44" spans="1:8" ht="65.099999999999994" customHeight="1" x14ac:dyDescent="0.25">
      <c r="A44" s="70">
        <v>29</v>
      </c>
      <c r="B44" s="72" t="s">
        <v>64</v>
      </c>
      <c r="C44" s="11" t="s">
        <v>8</v>
      </c>
      <c r="D44" s="12" t="s">
        <v>2</v>
      </c>
      <c r="E44" s="15">
        <v>277</v>
      </c>
      <c r="F44" s="15">
        <v>279</v>
      </c>
      <c r="G44" s="14">
        <f>F44/E44*100</f>
        <v>100.72202166064983</v>
      </c>
    </row>
    <row r="45" spans="1:8" ht="65.099999999999994" customHeight="1" x14ac:dyDescent="0.25">
      <c r="A45" s="71"/>
      <c r="B45" s="73"/>
      <c r="C45" s="11" t="s">
        <v>14</v>
      </c>
      <c r="D45" s="12" t="s">
        <v>2</v>
      </c>
      <c r="E45" s="15">
        <v>10</v>
      </c>
      <c r="F45" s="15">
        <v>5</v>
      </c>
      <c r="G45" s="14">
        <f t="shared" si="0"/>
        <v>50</v>
      </c>
    </row>
    <row r="46" spans="1:8" ht="65.099999999999994" customHeight="1" x14ac:dyDescent="0.25">
      <c r="A46" s="70">
        <v>30</v>
      </c>
      <c r="B46" s="67" t="s">
        <v>65</v>
      </c>
      <c r="C46" s="11" t="s">
        <v>8</v>
      </c>
      <c r="D46" s="12" t="s">
        <v>2</v>
      </c>
      <c r="E46" s="15">
        <v>293</v>
      </c>
      <c r="F46" s="15">
        <v>284</v>
      </c>
      <c r="G46" s="14">
        <f>F46/E46*100</f>
        <v>96.928327645051198</v>
      </c>
    </row>
    <row r="47" spans="1:8" ht="65.099999999999994" customHeight="1" x14ac:dyDescent="0.25">
      <c r="A47" s="71"/>
      <c r="B47" s="67"/>
      <c r="C47" s="11" t="s">
        <v>16</v>
      </c>
      <c r="D47" s="12" t="s">
        <v>2</v>
      </c>
      <c r="E47" s="15">
        <v>7</v>
      </c>
      <c r="F47" s="15">
        <v>7</v>
      </c>
      <c r="G47" s="14">
        <f t="shared" si="0"/>
        <v>100</v>
      </c>
    </row>
    <row r="48" spans="1:8" ht="65.099999999999994" customHeight="1" x14ac:dyDescent="0.25">
      <c r="A48" s="24">
        <v>31</v>
      </c>
      <c r="B48" s="10" t="s">
        <v>66</v>
      </c>
      <c r="C48" s="11" t="s">
        <v>8</v>
      </c>
      <c r="D48" s="12" t="s">
        <v>2</v>
      </c>
      <c r="E48" s="13">
        <v>324</v>
      </c>
      <c r="F48" s="13">
        <v>319</v>
      </c>
      <c r="G48" s="14">
        <f t="shared" si="0"/>
        <v>98.456790123456798</v>
      </c>
    </row>
    <row r="49" spans="1:7" ht="65.099999999999994" customHeight="1" x14ac:dyDescent="0.25">
      <c r="A49" s="70">
        <v>32</v>
      </c>
      <c r="B49" s="72" t="s">
        <v>67</v>
      </c>
      <c r="C49" s="11" t="s">
        <v>8</v>
      </c>
      <c r="D49" s="12" t="s">
        <v>2</v>
      </c>
      <c r="E49" s="13">
        <v>103</v>
      </c>
      <c r="F49" s="13">
        <v>102</v>
      </c>
      <c r="G49" s="14">
        <f>F49/E49*100</f>
        <v>99.029126213592235</v>
      </c>
    </row>
    <row r="50" spans="1:7" ht="65.099999999999994" customHeight="1" x14ac:dyDescent="0.25">
      <c r="A50" s="71"/>
      <c r="B50" s="73"/>
      <c r="C50" s="11" t="s">
        <v>14</v>
      </c>
      <c r="D50" s="12" t="s">
        <v>2</v>
      </c>
      <c r="E50" s="13">
        <v>5</v>
      </c>
      <c r="F50" s="13">
        <v>1</v>
      </c>
      <c r="G50" s="14">
        <f t="shared" si="0"/>
        <v>20</v>
      </c>
    </row>
    <row r="51" spans="1:7" ht="65.099999999999994" customHeight="1" x14ac:dyDescent="0.25">
      <c r="A51" s="24">
        <v>33</v>
      </c>
      <c r="B51" s="16" t="s">
        <v>68</v>
      </c>
      <c r="C51" s="11" t="s">
        <v>8</v>
      </c>
      <c r="D51" s="12" t="s">
        <v>2</v>
      </c>
      <c r="E51" s="13">
        <v>157</v>
      </c>
      <c r="F51" s="13">
        <v>147</v>
      </c>
      <c r="G51" s="14">
        <f t="shared" si="0"/>
        <v>93.630573248407643</v>
      </c>
    </row>
    <row r="52" spans="1:7" ht="65.099999999999994" customHeight="1" x14ac:dyDescent="0.25">
      <c r="A52" s="24">
        <v>34</v>
      </c>
      <c r="B52" s="10" t="s">
        <v>69</v>
      </c>
      <c r="C52" s="11" t="s">
        <v>8</v>
      </c>
      <c r="D52" s="12" t="s">
        <v>2</v>
      </c>
      <c r="E52" s="13">
        <v>338</v>
      </c>
      <c r="F52" s="13">
        <v>344</v>
      </c>
      <c r="G52" s="14">
        <f t="shared" si="0"/>
        <v>101.77514792899409</v>
      </c>
    </row>
    <row r="53" spans="1:7" ht="65.099999999999994" customHeight="1" x14ac:dyDescent="0.25">
      <c r="A53" s="70">
        <v>35</v>
      </c>
      <c r="B53" s="67" t="s">
        <v>70</v>
      </c>
      <c r="C53" s="11" t="s">
        <v>8</v>
      </c>
      <c r="D53" s="12" t="s">
        <v>2</v>
      </c>
      <c r="E53" s="13">
        <v>288</v>
      </c>
      <c r="F53" s="13">
        <v>305</v>
      </c>
      <c r="G53" s="17">
        <f t="shared" si="0"/>
        <v>105.90277777777777</v>
      </c>
    </row>
    <row r="54" spans="1:7" ht="65.099999999999994" customHeight="1" x14ac:dyDescent="0.25">
      <c r="A54" s="71"/>
      <c r="B54" s="67"/>
      <c r="C54" s="11" t="s">
        <v>13</v>
      </c>
      <c r="D54" s="12" t="s">
        <v>2</v>
      </c>
      <c r="E54" s="15">
        <v>20</v>
      </c>
      <c r="F54" s="15">
        <v>2</v>
      </c>
      <c r="G54" s="17">
        <f>F54/E54*100</f>
        <v>10</v>
      </c>
    </row>
    <row r="55" spans="1:7" ht="65.099999999999994" customHeight="1" x14ac:dyDescent="0.25">
      <c r="A55" s="24">
        <v>36</v>
      </c>
      <c r="B55" s="10" t="s">
        <v>71</v>
      </c>
      <c r="C55" s="11" t="s">
        <v>8</v>
      </c>
      <c r="D55" s="12" t="s">
        <v>2</v>
      </c>
      <c r="E55" s="13">
        <v>136</v>
      </c>
      <c r="F55" s="13">
        <v>137</v>
      </c>
      <c r="G55" s="14">
        <f t="shared" si="0"/>
        <v>100.73529411764706</v>
      </c>
    </row>
    <row r="56" spans="1:7" ht="65.099999999999994" customHeight="1" x14ac:dyDescent="0.25">
      <c r="A56" s="24">
        <v>37</v>
      </c>
      <c r="B56" s="10" t="s">
        <v>72</v>
      </c>
      <c r="C56" s="11" t="s">
        <v>8</v>
      </c>
      <c r="D56" s="12" t="s">
        <v>2</v>
      </c>
      <c r="E56" s="13">
        <v>329</v>
      </c>
      <c r="F56" s="13">
        <v>331</v>
      </c>
      <c r="G56" s="14">
        <f t="shared" si="0"/>
        <v>100.60790273556231</v>
      </c>
    </row>
    <row r="57" spans="1:7" ht="65.099999999999994" customHeight="1" x14ac:dyDescent="0.25">
      <c r="A57" s="24">
        <v>38</v>
      </c>
      <c r="B57" s="10" t="s">
        <v>73</v>
      </c>
      <c r="C57" s="11" t="s">
        <v>8</v>
      </c>
      <c r="D57" s="12" t="s">
        <v>2</v>
      </c>
      <c r="E57" s="13">
        <v>125</v>
      </c>
      <c r="F57" s="13">
        <v>124</v>
      </c>
      <c r="G57" s="14">
        <f>F57/E57*100</f>
        <v>99.2</v>
      </c>
    </row>
    <row r="58" spans="1:7" ht="30" customHeight="1" x14ac:dyDescent="0.25">
      <c r="A58" s="24"/>
      <c r="B58" s="39"/>
      <c r="C58" s="40" t="s">
        <v>99</v>
      </c>
      <c r="D58" s="41"/>
      <c r="E58" s="42">
        <f>SUM(E8:E57)</f>
        <v>9068</v>
      </c>
      <c r="F58" s="42">
        <f>SUM(F8:F57)</f>
        <v>8907</v>
      </c>
      <c r="G58" s="43">
        <f>F58/E58*100</f>
        <v>98.224525805028676</v>
      </c>
    </row>
    <row r="59" spans="1:7" ht="47.25" customHeight="1" x14ac:dyDescent="0.25">
      <c r="A59" s="24"/>
      <c r="B59" s="39" t="s">
        <v>100</v>
      </c>
      <c r="C59" s="44" t="s">
        <v>8</v>
      </c>
      <c r="D59" s="41"/>
      <c r="E59" s="42">
        <f>E58-E60-E61</f>
        <v>8981</v>
      </c>
      <c r="F59" s="42">
        <f>F58-F60-F61</f>
        <v>8858</v>
      </c>
      <c r="G59" s="43">
        <f>F59/E59*100</f>
        <v>98.630442044315785</v>
      </c>
    </row>
    <row r="60" spans="1:7" ht="51" customHeight="1" x14ac:dyDescent="0.25">
      <c r="A60" s="24"/>
      <c r="B60" s="39"/>
      <c r="C60" s="44" t="s">
        <v>14</v>
      </c>
      <c r="D60" s="41"/>
      <c r="E60" s="42">
        <f>E9+E13+E15+E26+E38+E41+E45+E50</f>
        <v>49</v>
      </c>
      <c r="F60" s="42">
        <f>F9+F13+F15+F26+F38+F41+F45+F50</f>
        <v>34</v>
      </c>
      <c r="G60" s="43">
        <f>F60/E60*100</f>
        <v>69.387755102040813</v>
      </c>
    </row>
    <row r="61" spans="1:7" ht="44.25" customHeight="1" x14ac:dyDescent="0.25">
      <c r="A61" s="24"/>
      <c r="B61" s="39"/>
      <c r="C61" s="44" t="s">
        <v>13</v>
      </c>
      <c r="D61" s="41"/>
      <c r="E61" s="42">
        <f>E39+E42+E47+E54</f>
        <v>38</v>
      </c>
      <c r="F61" s="42">
        <f>F39+F42+F47+F54</f>
        <v>15</v>
      </c>
      <c r="G61" s="43">
        <f>F61/E61*100</f>
        <v>39.473684210526315</v>
      </c>
    </row>
    <row r="62" spans="1:7" ht="27" customHeight="1" x14ac:dyDescent="0.25">
      <c r="A62" s="7"/>
      <c r="B62" s="66" t="s">
        <v>3</v>
      </c>
      <c r="C62" s="66"/>
      <c r="D62" s="66"/>
      <c r="E62" s="66"/>
      <c r="F62" s="66"/>
      <c r="G62" s="66"/>
    </row>
    <row r="63" spans="1:7" ht="50.1" customHeight="1" x14ac:dyDescent="0.25">
      <c r="A63" s="70">
        <v>39</v>
      </c>
      <c r="B63" s="78" t="s">
        <v>33</v>
      </c>
      <c r="C63" s="18" t="s">
        <v>4</v>
      </c>
      <c r="D63" s="9" t="s">
        <v>5</v>
      </c>
      <c r="E63" s="13">
        <v>168</v>
      </c>
      <c r="F63" s="13">
        <v>150</v>
      </c>
      <c r="G63" s="14">
        <f>F63/E63*100</f>
        <v>89.285714285714292</v>
      </c>
    </row>
    <row r="64" spans="1:7" ht="50.1" customHeight="1" x14ac:dyDescent="0.25">
      <c r="A64" s="76"/>
      <c r="B64" s="78"/>
      <c r="C64" s="18" t="s">
        <v>6</v>
      </c>
      <c r="D64" s="9" t="s">
        <v>5</v>
      </c>
      <c r="E64" s="13">
        <v>222</v>
      </c>
      <c r="F64" s="13">
        <v>239</v>
      </c>
      <c r="G64" s="14">
        <f t="shared" ref="G64:G127" si="1">F64/E64*100</f>
        <v>107.65765765765767</v>
      </c>
    </row>
    <row r="65" spans="1:7" ht="50.1" customHeight="1" x14ac:dyDescent="0.25">
      <c r="A65" s="71"/>
      <c r="B65" s="78"/>
      <c r="C65" s="18" t="s">
        <v>7</v>
      </c>
      <c r="D65" s="9" t="s">
        <v>5</v>
      </c>
      <c r="E65" s="13">
        <v>84</v>
      </c>
      <c r="F65" s="13">
        <v>69</v>
      </c>
      <c r="G65" s="14">
        <f t="shared" si="1"/>
        <v>82.142857142857139</v>
      </c>
    </row>
    <row r="66" spans="1:7" ht="50.1" customHeight="1" x14ac:dyDescent="0.25">
      <c r="A66" s="70">
        <v>40</v>
      </c>
      <c r="B66" s="78" t="s">
        <v>34</v>
      </c>
      <c r="C66" s="18" t="s">
        <v>4</v>
      </c>
      <c r="D66" s="9" t="s">
        <v>5</v>
      </c>
      <c r="E66" s="13">
        <v>123</v>
      </c>
      <c r="F66" s="13">
        <v>126</v>
      </c>
      <c r="G66" s="14">
        <f t="shared" si="1"/>
        <v>102.4390243902439</v>
      </c>
    </row>
    <row r="67" spans="1:7" ht="50.1" customHeight="1" x14ac:dyDescent="0.25">
      <c r="A67" s="76"/>
      <c r="B67" s="78"/>
      <c r="C67" s="18" t="s">
        <v>6</v>
      </c>
      <c r="D67" s="9" t="s">
        <v>5</v>
      </c>
      <c r="E67" s="13">
        <v>153</v>
      </c>
      <c r="F67" s="13">
        <v>157</v>
      </c>
      <c r="G67" s="14">
        <f t="shared" si="1"/>
        <v>102.61437908496731</v>
      </c>
    </row>
    <row r="68" spans="1:7" ht="50.1" customHeight="1" x14ac:dyDescent="0.25">
      <c r="A68" s="71"/>
      <c r="B68" s="78"/>
      <c r="C68" s="18" t="s">
        <v>7</v>
      </c>
      <c r="D68" s="9" t="s">
        <v>5</v>
      </c>
      <c r="E68" s="13">
        <v>64</v>
      </c>
      <c r="F68" s="13">
        <v>65</v>
      </c>
      <c r="G68" s="14">
        <f t="shared" si="1"/>
        <v>101.5625</v>
      </c>
    </row>
    <row r="69" spans="1:7" ht="50.1" customHeight="1" x14ac:dyDescent="0.25">
      <c r="A69" s="70">
        <v>41</v>
      </c>
      <c r="B69" s="78" t="s">
        <v>35</v>
      </c>
      <c r="C69" s="18" t="s">
        <v>4</v>
      </c>
      <c r="D69" s="9" t="s">
        <v>5</v>
      </c>
      <c r="E69" s="13">
        <v>228</v>
      </c>
      <c r="F69" s="13">
        <v>209</v>
      </c>
      <c r="G69" s="14">
        <f t="shared" si="1"/>
        <v>91.666666666666657</v>
      </c>
    </row>
    <row r="70" spans="1:7" ht="50.1" customHeight="1" x14ac:dyDescent="0.25">
      <c r="A70" s="76"/>
      <c r="B70" s="78"/>
      <c r="C70" s="18" t="s">
        <v>6</v>
      </c>
      <c r="D70" s="9" t="s">
        <v>5</v>
      </c>
      <c r="E70" s="13">
        <v>198</v>
      </c>
      <c r="F70" s="13">
        <v>187</v>
      </c>
      <c r="G70" s="14">
        <f t="shared" si="1"/>
        <v>94.444444444444443</v>
      </c>
    </row>
    <row r="71" spans="1:7" ht="50.1" customHeight="1" x14ac:dyDescent="0.25">
      <c r="A71" s="71"/>
      <c r="B71" s="78"/>
      <c r="C71" s="18" t="s">
        <v>7</v>
      </c>
      <c r="D71" s="9" t="s">
        <v>5</v>
      </c>
      <c r="E71" s="13">
        <v>35</v>
      </c>
      <c r="F71" s="13">
        <v>27</v>
      </c>
      <c r="G71" s="14">
        <f t="shared" si="1"/>
        <v>77.142857142857153</v>
      </c>
    </row>
    <row r="72" spans="1:7" ht="50.1" customHeight="1" x14ac:dyDescent="0.25">
      <c r="A72" s="70">
        <v>42</v>
      </c>
      <c r="B72" s="79" t="s">
        <v>36</v>
      </c>
      <c r="C72" s="18" t="s">
        <v>4</v>
      </c>
      <c r="D72" s="9" t="s">
        <v>5</v>
      </c>
      <c r="E72" s="13">
        <v>371</v>
      </c>
      <c r="F72" s="13">
        <v>365</v>
      </c>
      <c r="G72" s="14">
        <f t="shared" si="1"/>
        <v>98.382749326145557</v>
      </c>
    </row>
    <row r="73" spans="1:7" ht="50.1" customHeight="1" x14ac:dyDescent="0.25">
      <c r="A73" s="76"/>
      <c r="B73" s="79"/>
      <c r="C73" s="18" t="s">
        <v>6</v>
      </c>
      <c r="D73" s="9" t="s">
        <v>5</v>
      </c>
      <c r="E73" s="13">
        <v>448</v>
      </c>
      <c r="F73" s="13">
        <v>442</v>
      </c>
      <c r="G73" s="14">
        <f t="shared" si="1"/>
        <v>98.660714285714292</v>
      </c>
    </row>
    <row r="74" spans="1:7" ht="50.1" customHeight="1" x14ac:dyDescent="0.25">
      <c r="A74" s="71"/>
      <c r="B74" s="79"/>
      <c r="C74" s="18" t="s">
        <v>7</v>
      </c>
      <c r="D74" s="9" t="s">
        <v>5</v>
      </c>
      <c r="E74" s="13">
        <v>71</v>
      </c>
      <c r="F74" s="13">
        <v>65</v>
      </c>
      <c r="G74" s="14">
        <f t="shared" si="1"/>
        <v>91.549295774647888</v>
      </c>
    </row>
    <row r="75" spans="1:7" ht="50.1" customHeight="1" x14ac:dyDescent="0.25">
      <c r="A75" s="70">
        <v>43</v>
      </c>
      <c r="B75" s="78" t="s">
        <v>37</v>
      </c>
      <c r="C75" s="18" t="s">
        <v>4</v>
      </c>
      <c r="D75" s="9" t="s">
        <v>5</v>
      </c>
      <c r="E75" s="13">
        <v>244</v>
      </c>
      <c r="F75" s="13">
        <v>255</v>
      </c>
      <c r="G75" s="14">
        <f t="shared" si="1"/>
        <v>104.50819672131149</v>
      </c>
    </row>
    <row r="76" spans="1:7" ht="50.1" customHeight="1" x14ac:dyDescent="0.25">
      <c r="A76" s="76"/>
      <c r="B76" s="78"/>
      <c r="C76" s="18" t="s">
        <v>6</v>
      </c>
      <c r="D76" s="9" t="s">
        <v>5</v>
      </c>
      <c r="E76" s="13">
        <v>267</v>
      </c>
      <c r="F76" s="13">
        <v>256</v>
      </c>
      <c r="G76" s="14">
        <f t="shared" si="1"/>
        <v>95.880149812734089</v>
      </c>
    </row>
    <row r="77" spans="1:7" ht="50.1" customHeight="1" x14ac:dyDescent="0.25">
      <c r="A77" s="71"/>
      <c r="B77" s="78"/>
      <c r="C77" s="18" t="s">
        <v>7</v>
      </c>
      <c r="D77" s="9" t="s">
        <v>5</v>
      </c>
      <c r="E77" s="13">
        <v>36</v>
      </c>
      <c r="F77" s="13">
        <v>32</v>
      </c>
      <c r="G77" s="14">
        <f t="shared" si="1"/>
        <v>88.888888888888886</v>
      </c>
    </row>
    <row r="78" spans="1:7" ht="50.1" customHeight="1" x14ac:dyDescent="0.25">
      <c r="A78" s="70">
        <v>44</v>
      </c>
      <c r="B78" s="78" t="s">
        <v>38</v>
      </c>
      <c r="C78" s="18" t="s">
        <v>4</v>
      </c>
      <c r="D78" s="9" t="s">
        <v>5</v>
      </c>
      <c r="E78" s="13">
        <v>241</v>
      </c>
      <c r="F78" s="13">
        <v>222</v>
      </c>
      <c r="G78" s="14">
        <f t="shared" si="1"/>
        <v>92.116182572614107</v>
      </c>
    </row>
    <row r="79" spans="1:7" ht="50.1" customHeight="1" x14ac:dyDescent="0.25">
      <c r="A79" s="76"/>
      <c r="B79" s="78"/>
      <c r="C79" s="18" t="s">
        <v>6</v>
      </c>
      <c r="D79" s="9" t="s">
        <v>5</v>
      </c>
      <c r="E79" s="13">
        <v>226</v>
      </c>
      <c r="F79" s="13">
        <v>215</v>
      </c>
      <c r="G79" s="14">
        <f t="shared" si="1"/>
        <v>95.13274336283186</v>
      </c>
    </row>
    <row r="80" spans="1:7" ht="50.1" customHeight="1" x14ac:dyDescent="0.25">
      <c r="A80" s="71"/>
      <c r="B80" s="78"/>
      <c r="C80" s="18" t="s">
        <v>7</v>
      </c>
      <c r="D80" s="9" t="s">
        <v>5</v>
      </c>
      <c r="E80" s="13">
        <v>14</v>
      </c>
      <c r="F80" s="13">
        <v>15</v>
      </c>
      <c r="G80" s="14">
        <f t="shared" si="1"/>
        <v>107.14285714285714</v>
      </c>
    </row>
    <row r="81" spans="1:7" ht="50.1" customHeight="1" x14ac:dyDescent="0.25">
      <c r="A81" s="70">
        <v>45</v>
      </c>
      <c r="B81" s="78" t="s">
        <v>39</v>
      </c>
      <c r="C81" s="18" t="s">
        <v>4</v>
      </c>
      <c r="D81" s="9" t="s">
        <v>5</v>
      </c>
      <c r="E81" s="13">
        <v>392</v>
      </c>
      <c r="F81" s="13">
        <v>396</v>
      </c>
      <c r="G81" s="14">
        <f t="shared" si="1"/>
        <v>101.0204081632653</v>
      </c>
    </row>
    <row r="82" spans="1:7" ht="50.1" customHeight="1" x14ac:dyDescent="0.25">
      <c r="A82" s="76"/>
      <c r="B82" s="78"/>
      <c r="C82" s="18" t="s">
        <v>6</v>
      </c>
      <c r="D82" s="9" t="s">
        <v>5</v>
      </c>
      <c r="E82" s="13">
        <v>474</v>
      </c>
      <c r="F82" s="13">
        <v>470</v>
      </c>
      <c r="G82" s="14">
        <f t="shared" si="1"/>
        <v>99.156118143459921</v>
      </c>
    </row>
    <row r="83" spans="1:7" ht="50.1" customHeight="1" x14ac:dyDescent="0.25">
      <c r="A83" s="71"/>
      <c r="B83" s="78"/>
      <c r="C83" s="18" t="s">
        <v>7</v>
      </c>
      <c r="D83" s="9" t="s">
        <v>5</v>
      </c>
      <c r="E83" s="13">
        <v>78</v>
      </c>
      <c r="F83" s="13">
        <v>76</v>
      </c>
      <c r="G83" s="14">
        <f t="shared" si="1"/>
        <v>97.435897435897431</v>
      </c>
    </row>
    <row r="84" spans="1:7" ht="50.1" customHeight="1" x14ac:dyDescent="0.25">
      <c r="A84" s="70">
        <v>46</v>
      </c>
      <c r="B84" s="78" t="s">
        <v>40</v>
      </c>
      <c r="C84" s="18" t="s">
        <v>4</v>
      </c>
      <c r="D84" s="9" t="s">
        <v>5</v>
      </c>
      <c r="E84" s="13">
        <v>519</v>
      </c>
      <c r="F84" s="13">
        <v>520</v>
      </c>
      <c r="G84" s="14">
        <f t="shared" si="1"/>
        <v>100.1926782273603</v>
      </c>
    </row>
    <row r="85" spans="1:7" ht="50.1" customHeight="1" x14ac:dyDescent="0.25">
      <c r="A85" s="76"/>
      <c r="B85" s="78"/>
      <c r="C85" s="18" t="s">
        <v>6</v>
      </c>
      <c r="D85" s="9" t="s">
        <v>5</v>
      </c>
      <c r="E85" s="13">
        <v>548</v>
      </c>
      <c r="F85" s="13">
        <v>548</v>
      </c>
      <c r="G85" s="14">
        <f t="shared" si="1"/>
        <v>100</v>
      </c>
    </row>
    <row r="86" spans="1:7" ht="50.1" customHeight="1" x14ac:dyDescent="0.25">
      <c r="A86" s="71"/>
      <c r="B86" s="78"/>
      <c r="C86" s="18" t="s">
        <v>7</v>
      </c>
      <c r="D86" s="9" t="s">
        <v>5</v>
      </c>
      <c r="E86" s="13">
        <v>70</v>
      </c>
      <c r="F86" s="13">
        <v>72</v>
      </c>
      <c r="G86" s="14">
        <f t="shared" si="1"/>
        <v>102.85714285714285</v>
      </c>
    </row>
    <row r="87" spans="1:7" ht="50.1" customHeight="1" x14ac:dyDescent="0.25">
      <c r="A87" s="70">
        <v>47</v>
      </c>
      <c r="B87" s="78" t="s">
        <v>41</v>
      </c>
      <c r="C87" s="18" t="s">
        <v>4</v>
      </c>
      <c r="D87" s="9" t="s">
        <v>5</v>
      </c>
      <c r="E87" s="13">
        <v>114</v>
      </c>
      <c r="F87" s="13">
        <v>122</v>
      </c>
      <c r="G87" s="14">
        <f t="shared" si="1"/>
        <v>107.01754385964912</v>
      </c>
    </row>
    <row r="88" spans="1:7" ht="50.1" customHeight="1" x14ac:dyDescent="0.25">
      <c r="A88" s="76"/>
      <c r="B88" s="78"/>
      <c r="C88" s="18" t="s">
        <v>6</v>
      </c>
      <c r="D88" s="9" t="s">
        <v>5</v>
      </c>
      <c r="E88" s="13">
        <v>141</v>
      </c>
      <c r="F88" s="13">
        <v>129</v>
      </c>
      <c r="G88" s="14">
        <f t="shared" si="1"/>
        <v>91.489361702127653</v>
      </c>
    </row>
    <row r="89" spans="1:7" ht="50.1" customHeight="1" x14ac:dyDescent="0.25">
      <c r="A89" s="71"/>
      <c r="B89" s="78"/>
      <c r="C89" s="18" t="s">
        <v>7</v>
      </c>
      <c r="D89" s="9" t="s">
        <v>5</v>
      </c>
      <c r="E89" s="13">
        <v>16</v>
      </c>
      <c r="F89" s="13">
        <v>16</v>
      </c>
      <c r="G89" s="14">
        <f t="shared" si="1"/>
        <v>100</v>
      </c>
    </row>
    <row r="90" spans="1:7" ht="50.1" customHeight="1" x14ac:dyDescent="0.25">
      <c r="A90" s="79">
        <v>48</v>
      </c>
      <c r="B90" s="79" t="s">
        <v>42</v>
      </c>
      <c r="C90" s="18" t="s">
        <v>4</v>
      </c>
      <c r="D90" s="9" t="s">
        <v>5</v>
      </c>
      <c r="E90" s="13">
        <v>231</v>
      </c>
      <c r="F90" s="13">
        <v>212</v>
      </c>
      <c r="G90" s="14">
        <f t="shared" si="1"/>
        <v>91.774891774891771</v>
      </c>
    </row>
    <row r="91" spans="1:7" ht="50.1" customHeight="1" x14ac:dyDescent="0.25">
      <c r="A91" s="79"/>
      <c r="B91" s="79"/>
      <c r="C91" s="18" t="s">
        <v>6</v>
      </c>
      <c r="D91" s="9" t="s">
        <v>5</v>
      </c>
      <c r="E91" s="13">
        <v>242</v>
      </c>
      <c r="F91" s="13">
        <v>244</v>
      </c>
      <c r="G91" s="14">
        <f t="shared" si="1"/>
        <v>100.82644628099173</v>
      </c>
    </row>
    <row r="92" spans="1:7" ht="50.1" customHeight="1" x14ac:dyDescent="0.25">
      <c r="A92" s="79"/>
      <c r="B92" s="79"/>
      <c r="C92" s="18" t="s">
        <v>7</v>
      </c>
      <c r="D92" s="9" t="s">
        <v>5</v>
      </c>
      <c r="E92" s="13">
        <v>21</v>
      </c>
      <c r="F92" s="13">
        <v>31</v>
      </c>
      <c r="G92" s="14">
        <f t="shared" si="1"/>
        <v>147.61904761904762</v>
      </c>
    </row>
    <row r="93" spans="1:7" ht="50.1" customHeight="1" x14ac:dyDescent="0.25">
      <c r="A93" s="78">
        <v>49</v>
      </c>
      <c r="B93" s="78" t="s">
        <v>43</v>
      </c>
      <c r="C93" s="18" t="s">
        <v>4</v>
      </c>
      <c r="D93" s="9" t="s">
        <v>5</v>
      </c>
      <c r="E93" s="13">
        <v>310</v>
      </c>
      <c r="F93" s="13">
        <v>279</v>
      </c>
      <c r="G93" s="14">
        <f t="shared" si="1"/>
        <v>90</v>
      </c>
    </row>
    <row r="94" spans="1:7" ht="50.1" customHeight="1" x14ac:dyDescent="0.25">
      <c r="A94" s="78"/>
      <c r="B94" s="78"/>
      <c r="C94" s="18" t="s">
        <v>6</v>
      </c>
      <c r="D94" s="9" t="s">
        <v>5</v>
      </c>
      <c r="E94" s="13">
        <v>302</v>
      </c>
      <c r="F94" s="13">
        <v>284</v>
      </c>
      <c r="G94" s="14">
        <f t="shared" si="1"/>
        <v>94.039735099337747</v>
      </c>
    </row>
    <row r="95" spans="1:7" ht="50.1" customHeight="1" x14ac:dyDescent="0.25">
      <c r="A95" s="78"/>
      <c r="B95" s="78"/>
      <c r="C95" s="18" t="s">
        <v>7</v>
      </c>
      <c r="D95" s="9" t="s">
        <v>5</v>
      </c>
      <c r="E95" s="13">
        <v>52</v>
      </c>
      <c r="F95" s="13">
        <v>51</v>
      </c>
      <c r="G95" s="14">
        <f t="shared" si="1"/>
        <v>98.076923076923066</v>
      </c>
    </row>
    <row r="96" spans="1:7" ht="50.1" customHeight="1" x14ac:dyDescent="0.25">
      <c r="A96" s="78">
        <v>50</v>
      </c>
      <c r="B96" s="78" t="s">
        <v>74</v>
      </c>
      <c r="C96" s="18" t="s">
        <v>4</v>
      </c>
      <c r="D96" s="9" t="s">
        <v>5</v>
      </c>
      <c r="E96" s="13">
        <v>199</v>
      </c>
      <c r="F96" s="13">
        <v>201</v>
      </c>
      <c r="G96" s="14">
        <f t="shared" si="1"/>
        <v>101.00502512562815</v>
      </c>
    </row>
    <row r="97" spans="1:7" ht="50.1" customHeight="1" x14ac:dyDescent="0.25">
      <c r="A97" s="78"/>
      <c r="B97" s="78"/>
      <c r="C97" s="18" t="s">
        <v>6</v>
      </c>
      <c r="D97" s="9" t="s">
        <v>5</v>
      </c>
      <c r="E97" s="13">
        <v>254</v>
      </c>
      <c r="F97" s="13">
        <v>256</v>
      </c>
      <c r="G97" s="14">
        <f t="shared" si="1"/>
        <v>100.78740157480314</v>
      </c>
    </row>
    <row r="98" spans="1:7" ht="50.1" customHeight="1" x14ac:dyDescent="0.25">
      <c r="A98" s="78"/>
      <c r="B98" s="78"/>
      <c r="C98" s="18" t="s">
        <v>7</v>
      </c>
      <c r="D98" s="9" t="s">
        <v>5</v>
      </c>
      <c r="E98" s="13">
        <v>107</v>
      </c>
      <c r="F98" s="13">
        <v>86</v>
      </c>
      <c r="G98" s="14">
        <f t="shared" si="1"/>
        <v>80.373831775700936</v>
      </c>
    </row>
    <row r="99" spans="1:7" ht="50.1" customHeight="1" x14ac:dyDescent="0.25">
      <c r="A99" s="78">
        <v>51</v>
      </c>
      <c r="B99" s="78" t="s">
        <v>75</v>
      </c>
      <c r="C99" s="18" t="s">
        <v>4</v>
      </c>
      <c r="D99" s="9" t="s">
        <v>5</v>
      </c>
      <c r="E99" s="13">
        <v>376</v>
      </c>
      <c r="F99" s="13">
        <v>366</v>
      </c>
      <c r="G99" s="14">
        <f t="shared" si="1"/>
        <v>97.340425531914903</v>
      </c>
    </row>
    <row r="100" spans="1:7" ht="50.1" customHeight="1" x14ac:dyDescent="0.25">
      <c r="A100" s="78"/>
      <c r="B100" s="78"/>
      <c r="C100" s="18" t="s">
        <v>6</v>
      </c>
      <c r="D100" s="9" t="s">
        <v>5</v>
      </c>
      <c r="E100" s="13">
        <v>385</v>
      </c>
      <c r="F100" s="13">
        <v>372</v>
      </c>
      <c r="G100" s="14">
        <f t="shared" si="1"/>
        <v>96.623376623376629</v>
      </c>
    </row>
    <row r="101" spans="1:7" ht="50.1" customHeight="1" x14ac:dyDescent="0.25">
      <c r="A101" s="78"/>
      <c r="B101" s="78"/>
      <c r="C101" s="18" t="s">
        <v>7</v>
      </c>
      <c r="D101" s="9" t="s">
        <v>5</v>
      </c>
      <c r="E101" s="13">
        <v>47</v>
      </c>
      <c r="F101" s="13">
        <v>47</v>
      </c>
      <c r="G101" s="14">
        <f t="shared" si="1"/>
        <v>100</v>
      </c>
    </row>
    <row r="102" spans="1:7" ht="50.1" customHeight="1" x14ac:dyDescent="0.25">
      <c r="A102" s="78">
        <v>52</v>
      </c>
      <c r="B102" s="78" t="s">
        <v>76</v>
      </c>
      <c r="C102" s="18" t="s">
        <v>4</v>
      </c>
      <c r="D102" s="9" t="s">
        <v>5</v>
      </c>
      <c r="E102" s="13">
        <v>626</v>
      </c>
      <c r="F102" s="13">
        <v>611</v>
      </c>
      <c r="G102" s="14">
        <f t="shared" si="1"/>
        <v>97.603833865814693</v>
      </c>
    </row>
    <row r="103" spans="1:7" ht="50.1" customHeight="1" x14ac:dyDescent="0.25">
      <c r="A103" s="78"/>
      <c r="B103" s="78"/>
      <c r="C103" s="18" t="s">
        <v>6</v>
      </c>
      <c r="D103" s="9" t="s">
        <v>5</v>
      </c>
      <c r="E103" s="13">
        <v>702</v>
      </c>
      <c r="F103" s="13">
        <v>675</v>
      </c>
      <c r="G103" s="14">
        <f t="shared" si="1"/>
        <v>96.15384615384616</v>
      </c>
    </row>
    <row r="104" spans="1:7" ht="50.1" customHeight="1" x14ac:dyDescent="0.25">
      <c r="A104" s="78"/>
      <c r="B104" s="78"/>
      <c r="C104" s="18" t="s">
        <v>7</v>
      </c>
      <c r="D104" s="9" t="s">
        <v>5</v>
      </c>
      <c r="E104" s="13">
        <v>47</v>
      </c>
      <c r="F104" s="13">
        <v>53</v>
      </c>
      <c r="G104" s="14">
        <f t="shared" si="1"/>
        <v>112.7659574468085</v>
      </c>
    </row>
    <row r="105" spans="1:7" ht="50.1" customHeight="1" x14ac:dyDescent="0.25">
      <c r="A105" s="79">
        <v>53</v>
      </c>
      <c r="B105" s="79" t="s">
        <v>77</v>
      </c>
      <c r="C105" s="18" t="s">
        <v>4</v>
      </c>
      <c r="D105" s="9" t="s">
        <v>5</v>
      </c>
      <c r="E105" s="13">
        <v>467</v>
      </c>
      <c r="F105" s="13">
        <v>448</v>
      </c>
      <c r="G105" s="14">
        <f t="shared" si="1"/>
        <v>95.931477516059957</v>
      </c>
    </row>
    <row r="106" spans="1:7" ht="50.1" customHeight="1" x14ac:dyDescent="0.25">
      <c r="A106" s="79"/>
      <c r="B106" s="79"/>
      <c r="C106" s="18" t="s">
        <v>6</v>
      </c>
      <c r="D106" s="9" t="s">
        <v>5</v>
      </c>
      <c r="E106" s="13">
        <v>473</v>
      </c>
      <c r="F106" s="13">
        <v>455</v>
      </c>
      <c r="G106" s="14">
        <f t="shared" si="1"/>
        <v>96.194503171247362</v>
      </c>
    </row>
    <row r="107" spans="1:7" ht="50.1" customHeight="1" x14ac:dyDescent="0.25">
      <c r="A107" s="79"/>
      <c r="B107" s="79"/>
      <c r="C107" s="18" t="s">
        <v>7</v>
      </c>
      <c r="D107" s="9" t="s">
        <v>5</v>
      </c>
      <c r="E107" s="13">
        <v>75</v>
      </c>
      <c r="F107" s="13">
        <v>75</v>
      </c>
      <c r="G107" s="14">
        <f t="shared" si="1"/>
        <v>100</v>
      </c>
    </row>
    <row r="108" spans="1:7" ht="50.1" customHeight="1" x14ac:dyDescent="0.25">
      <c r="A108" s="79">
        <v>54</v>
      </c>
      <c r="B108" s="79" t="s">
        <v>78</v>
      </c>
      <c r="C108" s="18" t="s">
        <v>4</v>
      </c>
      <c r="D108" s="9" t="s">
        <v>5</v>
      </c>
      <c r="E108" s="13">
        <v>462</v>
      </c>
      <c r="F108" s="13">
        <v>451</v>
      </c>
      <c r="G108" s="14">
        <f t="shared" si="1"/>
        <v>97.61904761904762</v>
      </c>
    </row>
    <row r="109" spans="1:7" ht="50.1" customHeight="1" x14ac:dyDescent="0.25">
      <c r="A109" s="79"/>
      <c r="B109" s="79"/>
      <c r="C109" s="18" t="s">
        <v>6</v>
      </c>
      <c r="D109" s="9" t="s">
        <v>5</v>
      </c>
      <c r="E109" s="13">
        <v>473</v>
      </c>
      <c r="F109" s="13">
        <v>462</v>
      </c>
      <c r="G109" s="14">
        <f t="shared" si="1"/>
        <v>97.674418604651152</v>
      </c>
    </row>
    <row r="110" spans="1:7" ht="50.1" customHeight="1" x14ac:dyDescent="0.25">
      <c r="A110" s="79"/>
      <c r="B110" s="79"/>
      <c r="C110" s="18" t="s">
        <v>7</v>
      </c>
      <c r="D110" s="9" t="s">
        <v>5</v>
      </c>
      <c r="E110" s="13">
        <v>56</v>
      </c>
      <c r="F110" s="13">
        <v>65</v>
      </c>
      <c r="G110" s="14">
        <f t="shared" si="1"/>
        <v>116.07142857142858</v>
      </c>
    </row>
    <row r="111" spans="1:7" ht="50.1" customHeight="1" x14ac:dyDescent="0.25">
      <c r="A111" s="79">
        <v>55</v>
      </c>
      <c r="B111" s="79" t="s">
        <v>79</v>
      </c>
      <c r="C111" s="18" t="s">
        <v>4</v>
      </c>
      <c r="D111" s="9" t="s">
        <v>5</v>
      </c>
      <c r="E111" s="13">
        <v>180</v>
      </c>
      <c r="F111" s="13">
        <v>174</v>
      </c>
      <c r="G111" s="14">
        <f>F111/E111*100</f>
        <v>96.666666666666671</v>
      </c>
    </row>
    <row r="112" spans="1:7" ht="50.1" customHeight="1" x14ac:dyDescent="0.25">
      <c r="A112" s="79"/>
      <c r="B112" s="79"/>
      <c r="C112" s="18" t="s">
        <v>6</v>
      </c>
      <c r="D112" s="9" t="s">
        <v>5</v>
      </c>
      <c r="E112" s="13">
        <v>198</v>
      </c>
      <c r="F112" s="13">
        <v>187</v>
      </c>
      <c r="G112" s="14">
        <f>F112/E112*100</f>
        <v>94.444444444444443</v>
      </c>
    </row>
    <row r="113" spans="1:8" ht="50.1" customHeight="1" x14ac:dyDescent="0.25">
      <c r="A113" s="79"/>
      <c r="B113" s="79"/>
      <c r="C113" s="18" t="s">
        <v>7</v>
      </c>
      <c r="D113" s="9" t="s">
        <v>5</v>
      </c>
      <c r="E113" s="13">
        <v>20</v>
      </c>
      <c r="F113" s="13">
        <v>16</v>
      </c>
      <c r="G113" s="14">
        <f>F113/E113*100</f>
        <v>80</v>
      </c>
    </row>
    <row r="114" spans="1:8" ht="50.1" customHeight="1" x14ac:dyDescent="0.25">
      <c r="A114" s="78">
        <v>56</v>
      </c>
      <c r="B114" s="78" t="s">
        <v>80</v>
      </c>
      <c r="C114" s="18" t="s">
        <v>4</v>
      </c>
      <c r="D114" s="9" t="s">
        <v>5</v>
      </c>
      <c r="E114" s="13">
        <v>626</v>
      </c>
      <c r="F114" s="13">
        <v>645</v>
      </c>
      <c r="G114" s="14">
        <f t="shared" si="1"/>
        <v>103.03514376996804</v>
      </c>
      <c r="H114" s="4"/>
    </row>
    <row r="115" spans="1:8" ht="50.1" customHeight="1" x14ac:dyDescent="0.25">
      <c r="A115" s="78"/>
      <c r="B115" s="78"/>
      <c r="C115" s="18" t="s">
        <v>6</v>
      </c>
      <c r="D115" s="9" t="s">
        <v>5</v>
      </c>
      <c r="E115" s="13">
        <v>715</v>
      </c>
      <c r="F115" s="13">
        <v>694</v>
      </c>
      <c r="G115" s="14">
        <f t="shared" si="1"/>
        <v>97.062937062937067</v>
      </c>
    </row>
    <row r="116" spans="1:8" ht="50.1" customHeight="1" x14ac:dyDescent="0.25">
      <c r="A116" s="78"/>
      <c r="B116" s="78"/>
      <c r="C116" s="18" t="s">
        <v>7</v>
      </c>
      <c r="D116" s="9" t="s">
        <v>5</v>
      </c>
      <c r="E116" s="13">
        <v>79</v>
      </c>
      <c r="F116" s="13">
        <v>80</v>
      </c>
      <c r="G116" s="14">
        <f t="shared" si="1"/>
        <v>101.26582278481013</v>
      </c>
    </row>
    <row r="117" spans="1:8" ht="50.1" customHeight="1" x14ac:dyDescent="0.25">
      <c r="A117" s="78">
        <v>57</v>
      </c>
      <c r="B117" s="78" t="s">
        <v>81</v>
      </c>
      <c r="C117" s="18" t="s">
        <v>4</v>
      </c>
      <c r="D117" s="9" t="s">
        <v>5</v>
      </c>
      <c r="E117" s="13">
        <v>341</v>
      </c>
      <c r="F117" s="13">
        <v>350</v>
      </c>
      <c r="G117" s="14">
        <f t="shared" si="1"/>
        <v>102.63929618768329</v>
      </c>
    </row>
    <row r="118" spans="1:8" ht="50.1" customHeight="1" x14ac:dyDescent="0.25">
      <c r="A118" s="78"/>
      <c r="B118" s="78"/>
      <c r="C118" s="18" t="s">
        <v>6</v>
      </c>
      <c r="D118" s="9" t="s">
        <v>5</v>
      </c>
      <c r="E118" s="13">
        <v>362</v>
      </c>
      <c r="F118" s="13">
        <v>317</v>
      </c>
      <c r="G118" s="14">
        <f>F118/E118*100</f>
        <v>87.569060773480672</v>
      </c>
    </row>
    <row r="119" spans="1:8" ht="50.1" customHeight="1" x14ac:dyDescent="0.25">
      <c r="A119" s="78"/>
      <c r="B119" s="78"/>
      <c r="C119" s="18" t="s">
        <v>7</v>
      </c>
      <c r="D119" s="9" t="s">
        <v>5</v>
      </c>
      <c r="E119" s="13">
        <v>18</v>
      </c>
      <c r="F119" s="13">
        <v>36</v>
      </c>
      <c r="G119" s="14">
        <f>F119/E119*100</f>
        <v>200</v>
      </c>
    </row>
    <row r="120" spans="1:8" ht="58.5" customHeight="1" x14ac:dyDescent="0.25">
      <c r="A120" s="78"/>
      <c r="B120" s="78"/>
      <c r="C120" s="11" t="s">
        <v>15</v>
      </c>
      <c r="D120" s="9" t="s">
        <v>5</v>
      </c>
      <c r="E120" s="13">
        <v>215</v>
      </c>
      <c r="F120" s="13">
        <v>242</v>
      </c>
      <c r="G120" s="14">
        <f t="shared" si="1"/>
        <v>112.55813953488372</v>
      </c>
    </row>
    <row r="121" spans="1:8" ht="50.1" customHeight="1" x14ac:dyDescent="0.25">
      <c r="A121" s="78">
        <v>58</v>
      </c>
      <c r="B121" s="78" t="s">
        <v>82</v>
      </c>
      <c r="C121" s="18" t="s">
        <v>4</v>
      </c>
      <c r="D121" s="9" t="s">
        <v>5</v>
      </c>
      <c r="E121" s="13">
        <v>194</v>
      </c>
      <c r="F121" s="13">
        <v>194</v>
      </c>
      <c r="G121" s="14">
        <f t="shared" si="1"/>
        <v>100</v>
      </c>
    </row>
    <row r="122" spans="1:8" ht="50.1" customHeight="1" x14ac:dyDescent="0.25">
      <c r="A122" s="78"/>
      <c r="B122" s="78"/>
      <c r="C122" s="18" t="s">
        <v>6</v>
      </c>
      <c r="D122" s="9" t="s">
        <v>5</v>
      </c>
      <c r="E122" s="13">
        <v>184</v>
      </c>
      <c r="F122" s="13">
        <v>184</v>
      </c>
      <c r="G122" s="14">
        <f t="shared" si="1"/>
        <v>100</v>
      </c>
    </row>
    <row r="123" spans="1:8" ht="50.1" customHeight="1" x14ac:dyDescent="0.25">
      <c r="A123" s="78"/>
      <c r="B123" s="78"/>
      <c r="C123" s="18" t="s">
        <v>7</v>
      </c>
      <c r="D123" s="9" t="s">
        <v>5</v>
      </c>
      <c r="E123" s="13">
        <v>17</v>
      </c>
      <c r="F123" s="13">
        <v>17</v>
      </c>
      <c r="G123" s="14">
        <f t="shared" si="1"/>
        <v>100</v>
      </c>
    </row>
    <row r="124" spans="1:8" ht="33.75" customHeight="1" x14ac:dyDescent="0.25">
      <c r="A124" s="34"/>
      <c r="B124" s="46"/>
      <c r="C124" s="45" t="s">
        <v>99</v>
      </c>
      <c r="D124" s="47" t="s">
        <v>5</v>
      </c>
      <c r="E124" s="42">
        <f>SUM(E63:E123)</f>
        <v>14601</v>
      </c>
      <c r="F124" s="42">
        <f>SUM(F63:F123)</f>
        <v>14305</v>
      </c>
      <c r="G124" s="43">
        <f t="shared" si="1"/>
        <v>97.972741593041562</v>
      </c>
    </row>
    <row r="125" spans="1:8" ht="36.75" customHeight="1" x14ac:dyDescent="0.25">
      <c r="A125" s="34"/>
      <c r="B125" s="46"/>
      <c r="C125" s="45" t="s">
        <v>4</v>
      </c>
      <c r="D125" s="47" t="s">
        <v>5</v>
      </c>
      <c r="E125" s="42">
        <f t="shared" ref="E125:F127" si="2">E63+E66+E69+E72+E75+E78+E81+E84+E87+E90+E93+E96+E99+E102+E105+E108+E111+E114+E117+E121</f>
        <v>6412</v>
      </c>
      <c r="F125" s="42">
        <f t="shared" si="2"/>
        <v>6296</v>
      </c>
      <c r="G125" s="43">
        <f t="shared" si="1"/>
        <v>98.19089207735496</v>
      </c>
    </row>
    <row r="126" spans="1:8" ht="35.25" customHeight="1" x14ac:dyDescent="0.25">
      <c r="A126" s="34"/>
      <c r="B126" s="46"/>
      <c r="C126" s="45" t="s">
        <v>6</v>
      </c>
      <c r="D126" s="47" t="s">
        <v>5</v>
      </c>
      <c r="E126" s="42">
        <f t="shared" si="2"/>
        <v>6967</v>
      </c>
      <c r="F126" s="42">
        <f t="shared" si="2"/>
        <v>6773</v>
      </c>
      <c r="G126" s="43">
        <f t="shared" si="1"/>
        <v>97.215444237117836</v>
      </c>
    </row>
    <row r="127" spans="1:8" ht="37.5" customHeight="1" x14ac:dyDescent="0.25">
      <c r="A127" s="34"/>
      <c r="B127" s="46"/>
      <c r="C127" s="45" t="s">
        <v>7</v>
      </c>
      <c r="D127" s="47" t="s">
        <v>5</v>
      </c>
      <c r="E127" s="42">
        <f t="shared" si="2"/>
        <v>1007</v>
      </c>
      <c r="F127" s="42">
        <f t="shared" si="2"/>
        <v>994</v>
      </c>
      <c r="G127" s="43">
        <f t="shared" si="1"/>
        <v>98.709036742800393</v>
      </c>
    </row>
    <row r="128" spans="1:8" ht="25.5" customHeight="1" x14ac:dyDescent="0.25">
      <c r="A128" s="7"/>
      <c r="B128" s="80" t="s">
        <v>9</v>
      </c>
      <c r="C128" s="80"/>
      <c r="D128" s="80"/>
      <c r="E128" s="80"/>
      <c r="F128" s="80"/>
      <c r="G128" s="80"/>
    </row>
    <row r="129" spans="1:8" ht="65.099999999999994" customHeight="1" x14ac:dyDescent="0.25">
      <c r="A129" s="24">
        <v>59</v>
      </c>
      <c r="B129" s="10" t="s">
        <v>83</v>
      </c>
      <c r="C129" s="19" t="s">
        <v>10</v>
      </c>
      <c r="D129" s="25" t="s">
        <v>2</v>
      </c>
      <c r="E129" s="13">
        <v>1015</v>
      </c>
      <c r="F129" s="13">
        <v>990</v>
      </c>
      <c r="G129" s="14">
        <f t="shared" ref="G129:G138" si="3">F129/E129*100</f>
        <v>97.536945812807886</v>
      </c>
    </row>
    <row r="130" spans="1:8" ht="65.099999999999994" customHeight="1" x14ac:dyDescent="0.25">
      <c r="A130" s="24">
        <v>60</v>
      </c>
      <c r="B130" s="16" t="s">
        <v>84</v>
      </c>
      <c r="C130" s="19" t="s">
        <v>10</v>
      </c>
      <c r="D130" s="25" t="s">
        <v>2</v>
      </c>
      <c r="E130" s="13">
        <v>1020</v>
      </c>
      <c r="F130" s="13">
        <v>987</v>
      </c>
      <c r="G130" s="14">
        <f t="shared" si="3"/>
        <v>96.764705882352942</v>
      </c>
    </row>
    <row r="131" spans="1:8" ht="65.099999999999994" customHeight="1" x14ac:dyDescent="0.25">
      <c r="A131" s="24">
        <v>61</v>
      </c>
      <c r="B131" s="10" t="s">
        <v>85</v>
      </c>
      <c r="C131" s="19" t="s">
        <v>10</v>
      </c>
      <c r="D131" s="25" t="s">
        <v>2</v>
      </c>
      <c r="E131" s="13">
        <v>588</v>
      </c>
      <c r="F131" s="13">
        <v>593</v>
      </c>
      <c r="G131" s="14">
        <f t="shared" si="3"/>
        <v>100.85034013605443</v>
      </c>
    </row>
    <row r="132" spans="1:8" ht="65.099999999999994" customHeight="1" x14ac:dyDescent="0.25">
      <c r="A132" s="24">
        <v>62</v>
      </c>
      <c r="B132" s="10" t="s">
        <v>86</v>
      </c>
      <c r="C132" s="19" t="s">
        <v>10</v>
      </c>
      <c r="D132" s="25" t="s">
        <v>2</v>
      </c>
      <c r="E132" s="13">
        <v>560</v>
      </c>
      <c r="F132" s="13">
        <v>560</v>
      </c>
      <c r="G132" s="14">
        <f t="shared" si="3"/>
        <v>100</v>
      </c>
    </row>
    <row r="133" spans="1:8" ht="65.099999999999994" customHeight="1" x14ac:dyDescent="0.25">
      <c r="A133" s="24">
        <v>63</v>
      </c>
      <c r="B133" s="10" t="s">
        <v>87</v>
      </c>
      <c r="C133" s="19" t="s">
        <v>10</v>
      </c>
      <c r="D133" s="25" t="s">
        <v>2</v>
      </c>
      <c r="E133" s="13">
        <v>643</v>
      </c>
      <c r="F133" s="13">
        <v>643</v>
      </c>
      <c r="G133" s="14">
        <f t="shared" si="3"/>
        <v>100</v>
      </c>
    </row>
    <row r="134" spans="1:8" ht="65.099999999999994" customHeight="1" x14ac:dyDescent="0.25">
      <c r="A134" s="24">
        <v>64</v>
      </c>
      <c r="B134" s="10" t="s">
        <v>88</v>
      </c>
      <c r="C134" s="19" t="s">
        <v>10</v>
      </c>
      <c r="D134" s="25" t="s">
        <v>2</v>
      </c>
      <c r="E134" s="13">
        <v>700</v>
      </c>
      <c r="F134" s="13">
        <v>700</v>
      </c>
      <c r="G134" s="14">
        <f t="shared" si="3"/>
        <v>100</v>
      </c>
    </row>
    <row r="135" spans="1:8" ht="65.099999999999994" customHeight="1" x14ac:dyDescent="0.25">
      <c r="A135" s="24">
        <v>65</v>
      </c>
      <c r="B135" s="10" t="s">
        <v>89</v>
      </c>
      <c r="C135" s="19" t="s">
        <v>10</v>
      </c>
      <c r="D135" s="25" t="s">
        <v>2</v>
      </c>
      <c r="E135" s="13">
        <v>3622</v>
      </c>
      <c r="F135" s="13">
        <v>3622</v>
      </c>
      <c r="G135" s="14">
        <f>F135/E135*100</f>
        <v>100</v>
      </c>
    </row>
    <row r="136" spans="1:8" ht="65.25" customHeight="1" x14ac:dyDescent="0.25">
      <c r="A136" s="24">
        <v>66</v>
      </c>
      <c r="B136" s="20" t="s">
        <v>90</v>
      </c>
      <c r="C136" s="19" t="s">
        <v>10</v>
      </c>
      <c r="D136" s="25" t="s">
        <v>2</v>
      </c>
      <c r="E136" s="21">
        <v>2200</v>
      </c>
      <c r="F136" s="21">
        <v>2200</v>
      </c>
      <c r="G136" s="14">
        <f t="shared" si="3"/>
        <v>100</v>
      </c>
    </row>
    <row r="137" spans="1:8" ht="104.25" customHeight="1" x14ac:dyDescent="0.25">
      <c r="A137" s="24">
        <v>67</v>
      </c>
      <c r="B137" s="19" t="s">
        <v>91</v>
      </c>
      <c r="C137" s="19" t="s">
        <v>10</v>
      </c>
      <c r="D137" s="25" t="s">
        <v>2</v>
      </c>
      <c r="E137" s="21">
        <v>1685</v>
      </c>
      <c r="F137" s="21">
        <v>1685</v>
      </c>
      <c r="G137" s="14">
        <f t="shared" si="3"/>
        <v>100</v>
      </c>
    </row>
    <row r="138" spans="1:8" ht="52.5" customHeight="1" x14ac:dyDescent="0.25">
      <c r="A138" s="48"/>
      <c r="B138" s="19"/>
      <c r="C138" s="49" t="s">
        <v>101</v>
      </c>
      <c r="D138" s="25"/>
      <c r="E138" s="50">
        <f>SUM(E129:E137)</f>
        <v>12033</v>
      </c>
      <c r="F138" s="50">
        <f>SUM(F129:F137)</f>
        <v>11980</v>
      </c>
      <c r="G138" s="14">
        <f t="shared" si="3"/>
        <v>99.559544585722591</v>
      </c>
    </row>
    <row r="139" spans="1:8" ht="27.75" customHeight="1" x14ac:dyDescent="0.25">
      <c r="A139" s="85" t="s">
        <v>11</v>
      </c>
      <c r="B139" s="86"/>
      <c r="C139" s="86"/>
      <c r="D139" s="86"/>
      <c r="E139" s="86"/>
      <c r="F139" s="86"/>
      <c r="G139" s="87"/>
    </row>
    <row r="140" spans="1:8" ht="103.5" customHeight="1" x14ac:dyDescent="0.25">
      <c r="A140" s="37">
        <v>68</v>
      </c>
      <c r="B140" s="36" t="s">
        <v>92</v>
      </c>
      <c r="C140" s="16" t="s">
        <v>17</v>
      </c>
      <c r="D140" s="33" t="s">
        <v>23</v>
      </c>
      <c r="E140" s="28">
        <v>3800</v>
      </c>
      <c r="F140" s="28">
        <v>3800</v>
      </c>
      <c r="G140" s="27">
        <f>F140/E140*100</f>
        <v>100</v>
      </c>
    </row>
    <row r="141" spans="1:8" ht="87" customHeight="1" x14ac:dyDescent="0.25">
      <c r="A141" s="24">
        <v>69</v>
      </c>
      <c r="B141" s="22" t="s">
        <v>93</v>
      </c>
      <c r="C141" s="29" t="s">
        <v>12</v>
      </c>
      <c r="D141" s="26" t="s">
        <v>2</v>
      </c>
      <c r="E141" s="28">
        <v>480</v>
      </c>
      <c r="F141" s="28">
        <v>480</v>
      </c>
      <c r="G141" s="27">
        <f>F141/E141*100</f>
        <v>100</v>
      </c>
    </row>
    <row r="142" spans="1:8" ht="201.75" customHeight="1" x14ac:dyDescent="0.25">
      <c r="A142" s="30">
        <v>70</v>
      </c>
      <c r="B142" s="26" t="s">
        <v>22</v>
      </c>
      <c r="C142" s="11" t="s">
        <v>21</v>
      </c>
      <c r="D142" s="32" t="s">
        <v>20</v>
      </c>
      <c r="E142" s="26"/>
      <c r="F142" s="26"/>
      <c r="G142" s="26"/>
      <c r="H142" s="31"/>
    </row>
    <row r="143" spans="1:8" ht="27.75" customHeight="1" x14ac:dyDescent="0.25">
      <c r="A143" s="88" t="s">
        <v>102</v>
      </c>
      <c r="B143" s="89"/>
      <c r="C143" s="90"/>
      <c r="D143" s="51"/>
      <c r="E143" s="52">
        <f>E58+E124+E138+E140+E141</f>
        <v>39982</v>
      </c>
      <c r="F143" s="52">
        <f>F58+F124+F138+F140+F141</f>
        <v>39472</v>
      </c>
      <c r="G143" s="27">
        <f>F143/E143*100</f>
        <v>98.724425991696265</v>
      </c>
      <c r="H143" s="31"/>
    </row>
    <row r="144" spans="1:8" ht="54.75" customHeight="1" x14ac:dyDescent="0.25">
      <c r="B144" s="91"/>
      <c r="C144" s="91"/>
      <c r="D144" s="83"/>
      <c r="E144" s="83"/>
      <c r="F144" s="83"/>
      <c r="G144" s="83"/>
    </row>
    <row r="145" spans="2:7" x14ac:dyDescent="0.25">
      <c r="B145" s="53"/>
      <c r="C145" s="53"/>
      <c r="D145" s="23"/>
      <c r="E145" s="23"/>
      <c r="F145" s="23"/>
      <c r="G145" s="23"/>
    </row>
    <row r="146" spans="2:7" ht="52.5" customHeight="1" x14ac:dyDescent="0.25">
      <c r="B146" s="81"/>
      <c r="C146" s="81"/>
      <c r="D146" s="82"/>
      <c r="E146" s="83"/>
      <c r="F146" s="83"/>
      <c r="G146" s="84"/>
    </row>
    <row r="147" spans="2:7" ht="15.75" x14ac:dyDescent="0.25">
      <c r="B147" s="3"/>
      <c r="C147" s="3"/>
      <c r="D147" s="3"/>
      <c r="E147" s="3"/>
      <c r="F147" s="3"/>
      <c r="G147" s="3"/>
    </row>
    <row r="148" spans="2:7" ht="15.75" x14ac:dyDescent="0.25">
      <c r="B148" s="3"/>
      <c r="C148" s="3"/>
      <c r="D148" s="3"/>
      <c r="E148" s="3"/>
      <c r="F148" s="3"/>
      <c r="G148" s="3"/>
    </row>
    <row r="149" spans="2:7" ht="15.75" x14ac:dyDescent="0.25">
      <c r="B149" s="2"/>
      <c r="C149" s="2"/>
      <c r="D149" s="2"/>
      <c r="E149" s="2"/>
      <c r="F149" s="2"/>
      <c r="G149" s="2"/>
    </row>
    <row r="150" spans="2:7" ht="15.75" x14ac:dyDescent="0.25">
      <c r="B150" s="2"/>
      <c r="C150" s="2"/>
      <c r="D150" s="2"/>
      <c r="E150" s="2"/>
      <c r="F150" s="2"/>
      <c r="G150" s="2"/>
    </row>
    <row r="151" spans="2:7" ht="15.75" x14ac:dyDescent="0.25">
      <c r="B151" s="2"/>
      <c r="C151" s="2"/>
      <c r="D151" s="2"/>
      <c r="E151" s="2"/>
      <c r="F151" s="2"/>
      <c r="G151" s="2"/>
    </row>
    <row r="152" spans="2:7" ht="15.75" x14ac:dyDescent="0.25">
      <c r="B152" s="2"/>
      <c r="C152" s="2"/>
      <c r="D152" s="2"/>
      <c r="E152" s="2"/>
      <c r="F152" s="2"/>
      <c r="G152" s="2"/>
    </row>
    <row r="153" spans="2:7" ht="15.75" x14ac:dyDescent="0.25">
      <c r="B153" s="2"/>
      <c r="C153" s="2"/>
      <c r="D153" s="2"/>
      <c r="E153" s="2"/>
      <c r="F153" s="2"/>
      <c r="G153" s="2"/>
    </row>
    <row r="154" spans="2:7" ht="15.75" x14ac:dyDescent="0.25">
      <c r="B154" s="2"/>
      <c r="C154" s="2"/>
      <c r="D154" s="2"/>
      <c r="E154" s="2"/>
      <c r="F154" s="2"/>
      <c r="G154" s="2"/>
    </row>
    <row r="155" spans="2:7" ht="15.75" x14ac:dyDescent="0.25">
      <c r="B155" s="2"/>
      <c r="C155" s="2"/>
      <c r="D155" s="2"/>
      <c r="E155" s="2"/>
      <c r="F155" s="2"/>
      <c r="G155" s="2"/>
    </row>
    <row r="156" spans="2:7" ht="15.75" x14ac:dyDescent="0.25">
      <c r="B156" s="2"/>
      <c r="C156" s="2"/>
      <c r="D156" s="2"/>
      <c r="E156" s="2"/>
      <c r="F156" s="2"/>
      <c r="G156" s="2"/>
    </row>
    <row r="157" spans="2:7" ht="15.75" x14ac:dyDescent="0.25">
      <c r="B157" s="2"/>
      <c r="C157" s="2"/>
      <c r="D157" s="2"/>
      <c r="E157" s="2"/>
      <c r="F157" s="2"/>
      <c r="G157" s="2"/>
    </row>
  </sheetData>
  <mergeCells count="72">
    <mergeCell ref="B146:C146"/>
    <mergeCell ref="D146:G146"/>
    <mergeCell ref="D144:G144"/>
    <mergeCell ref="A139:G139"/>
    <mergeCell ref="A143:C143"/>
    <mergeCell ref="B144:C144"/>
    <mergeCell ref="B128:G128"/>
    <mergeCell ref="B108:B110"/>
    <mergeCell ref="B117:B120"/>
    <mergeCell ref="B121:B123"/>
    <mergeCell ref="B111:B113"/>
    <mergeCell ref="B114:B116"/>
    <mergeCell ref="A117:A120"/>
    <mergeCell ref="A108:A110"/>
    <mergeCell ref="A121:A123"/>
    <mergeCell ref="A114:A116"/>
    <mergeCell ref="B102:B104"/>
    <mergeCell ref="A105:A107"/>
    <mergeCell ref="A111:A113"/>
    <mergeCell ref="B105:B107"/>
    <mergeCell ref="A102:A104"/>
    <mergeCell ref="A96:A98"/>
    <mergeCell ref="B99:B101"/>
    <mergeCell ref="A99:A101"/>
    <mergeCell ref="A93:A95"/>
    <mergeCell ref="B93:B95"/>
    <mergeCell ref="B96:B98"/>
    <mergeCell ref="B62:G62"/>
    <mergeCell ref="A90:A92"/>
    <mergeCell ref="B81:B83"/>
    <mergeCell ref="A78:A80"/>
    <mergeCell ref="A81:A83"/>
    <mergeCell ref="A75:A77"/>
    <mergeCell ref="B75:B77"/>
    <mergeCell ref="B78:B80"/>
    <mergeCell ref="B84:B86"/>
    <mergeCell ref="B90:B92"/>
    <mergeCell ref="B87:B89"/>
    <mergeCell ref="A87:A89"/>
    <mergeCell ref="A84:A86"/>
    <mergeCell ref="B46:B47"/>
    <mergeCell ref="A44:A45"/>
    <mergeCell ref="B69:B71"/>
    <mergeCell ref="B72:B74"/>
    <mergeCell ref="A46:A47"/>
    <mergeCell ref="B44:B45"/>
    <mergeCell ref="A69:A71"/>
    <mergeCell ref="A72:A74"/>
    <mergeCell ref="A66:A68"/>
    <mergeCell ref="B66:B68"/>
    <mergeCell ref="A49:A50"/>
    <mergeCell ref="B53:B54"/>
    <mergeCell ref="B63:B65"/>
    <mergeCell ref="B49:B50"/>
    <mergeCell ref="A63:A65"/>
    <mergeCell ref="A53:A54"/>
    <mergeCell ref="B25:B26"/>
    <mergeCell ref="A40:A42"/>
    <mergeCell ref="B37:B39"/>
    <mergeCell ref="B40:B42"/>
    <mergeCell ref="A25:A26"/>
    <mergeCell ref="A37:A39"/>
    <mergeCell ref="D1:G1"/>
    <mergeCell ref="B2:G2"/>
    <mergeCell ref="B7:G7"/>
    <mergeCell ref="B14:B15"/>
    <mergeCell ref="A4:G4"/>
    <mergeCell ref="A8:A9"/>
    <mergeCell ref="B12:B13"/>
    <mergeCell ref="A12:A13"/>
    <mergeCell ref="A14:A15"/>
    <mergeCell ref="B8:B9"/>
  </mergeCells>
  <phoneticPr fontId="4" type="noConversion"/>
  <pageMargins left="0.35433070866141736" right="0.15748031496062992" top="0.39370078740157483" bottom="0.3937007874015748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6"/>
  <sheetViews>
    <sheetView workbookViewId="0">
      <selection activeCell="J341" sqref="J341"/>
    </sheetView>
  </sheetViews>
  <sheetFormatPr defaultRowHeight="15" outlineLevelCol="1" x14ac:dyDescent="0.25"/>
  <cols>
    <col min="1" max="1" width="4.5703125" customWidth="1"/>
    <col min="2" max="2" width="17" customWidth="1"/>
    <col min="3" max="3" width="17.7109375" customWidth="1"/>
    <col min="4" max="4" width="30.5703125" customWidth="1"/>
    <col min="5" max="5" width="9.42578125" customWidth="1" outlineLevel="1"/>
    <col min="6" max="6" width="9.85546875" customWidth="1" outlineLevel="1"/>
    <col min="7" max="7" width="8" customWidth="1"/>
  </cols>
  <sheetData>
    <row r="1" spans="1:7" x14ac:dyDescent="0.25">
      <c r="D1" s="64" t="s">
        <v>104</v>
      </c>
      <c r="E1" s="64"/>
      <c r="F1" s="64"/>
    </row>
    <row r="2" spans="1:7" ht="39" customHeight="1" x14ac:dyDescent="0.25">
      <c r="A2" s="65" t="s">
        <v>105</v>
      </c>
      <c r="B2" s="65"/>
      <c r="C2" s="65"/>
      <c r="D2" s="65"/>
      <c r="E2" s="65"/>
      <c r="F2" s="65"/>
      <c r="G2" s="65"/>
    </row>
    <row r="3" spans="1:7" ht="21.75" customHeight="1" thickBot="1" x14ac:dyDescent="0.3">
      <c r="B3" s="1"/>
      <c r="C3" s="1"/>
      <c r="D3" s="1"/>
      <c r="E3" s="1"/>
      <c r="F3" s="1"/>
    </row>
    <row r="4" spans="1:7" ht="20.25" customHeight="1" x14ac:dyDescent="0.25">
      <c r="A4" s="92" t="s">
        <v>25</v>
      </c>
      <c r="B4" s="93"/>
      <c r="C4" s="93"/>
      <c r="D4" s="93"/>
      <c r="E4" s="93"/>
      <c r="F4" s="93"/>
      <c r="G4" s="94"/>
    </row>
    <row r="5" spans="1:7" ht="254.25" customHeight="1" x14ac:dyDescent="0.25">
      <c r="A5" s="6" t="s">
        <v>19</v>
      </c>
      <c r="B5" s="8" t="s">
        <v>106</v>
      </c>
      <c r="C5" s="8" t="s">
        <v>0</v>
      </c>
      <c r="D5" s="95" t="s">
        <v>107</v>
      </c>
      <c r="E5" s="95" t="s">
        <v>108</v>
      </c>
      <c r="F5" s="95" t="s">
        <v>109</v>
      </c>
      <c r="G5" s="95" t="s">
        <v>110</v>
      </c>
    </row>
    <row r="6" spans="1:7" ht="15.75" customHeight="1" x14ac:dyDescent="0.25">
      <c r="A6" s="7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x14ac:dyDescent="0.25">
      <c r="A7" s="7"/>
      <c r="B7" s="66" t="s">
        <v>1</v>
      </c>
      <c r="C7" s="66"/>
      <c r="D7" s="66"/>
      <c r="E7" s="66"/>
      <c r="F7" s="66"/>
      <c r="G7" s="66"/>
    </row>
    <row r="8" spans="1:7" ht="26.25" x14ac:dyDescent="0.25">
      <c r="A8" s="96">
        <v>1</v>
      </c>
      <c r="B8" s="97" t="s">
        <v>26</v>
      </c>
      <c r="C8" s="98" t="s">
        <v>111</v>
      </c>
      <c r="D8" s="99" t="s">
        <v>112</v>
      </c>
      <c r="E8" s="100">
        <v>100</v>
      </c>
      <c r="F8" s="101">
        <v>98.4</v>
      </c>
      <c r="G8" s="101">
        <f>F8/E8*100</f>
        <v>98.4</v>
      </c>
    </row>
    <row r="9" spans="1:7" ht="44.25" customHeight="1" x14ac:dyDescent="0.25">
      <c r="A9" s="96"/>
      <c r="B9" s="97"/>
      <c r="C9" s="98"/>
      <c r="D9" s="99" t="s">
        <v>113</v>
      </c>
      <c r="E9" s="100">
        <v>100</v>
      </c>
      <c r="F9" s="101">
        <v>99.1</v>
      </c>
      <c r="G9" s="101">
        <f t="shared" ref="G9:G72" si="0">F9/E9*100</f>
        <v>99.1</v>
      </c>
    </row>
    <row r="10" spans="1:7" ht="47.25" customHeight="1" x14ac:dyDescent="0.25">
      <c r="A10" s="96"/>
      <c r="B10" s="97"/>
      <c r="C10" s="98"/>
      <c r="D10" s="99" t="s">
        <v>114</v>
      </c>
      <c r="E10" s="100">
        <v>30</v>
      </c>
      <c r="F10" s="101">
        <v>38.5</v>
      </c>
      <c r="G10" s="101">
        <f t="shared" si="0"/>
        <v>128.33333333333334</v>
      </c>
    </row>
    <row r="11" spans="1:7" ht="51.75" x14ac:dyDescent="0.25">
      <c r="A11" s="96"/>
      <c r="B11" s="97"/>
      <c r="C11" s="98"/>
      <c r="D11" s="99" t="s">
        <v>115</v>
      </c>
      <c r="E11" s="100">
        <v>97</v>
      </c>
      <c r="F11" s="101">
        <v>100</v>
      </c>
      <c r="G11" s="101">
        <f t="shared" si="0"/>
        <v>103.09278350515463</v>
      </c>
    </row>
    <row r="12" spans="1:7" ht="26.25" x14ac:dyDescent="0.25">
      <c r="A12" s="96">
        <v>2</v>
      </c>
      <c r="B12" s="97" t="s">
        <v>27</v>
      </c>
      <c r="C12" s="98" t="s">
        <v>111</v>
      </c>
      <c r="D12" s="99" t="s">
        <v>112</v>
      </c>
      <c r="E12" s="100">
        <v>100</v>
      </c>
      <c r="F12" s="101">
        <v>100</v>
      </c>
      <c r="G12" s="101">
        <f t="shared" si="0"/>
        <v>100</v>
      </c>
    </row>
    <row r="13" spans="1:7" ht="26.25" x14ac:dyDescent="0.25">
      <c r="A13" s="96"/>
      <c r="B13" s="97"/>
      <c r="C13" s="98"/>
      <c r="D13" s="99" t="s">
        <v>113</v>
      </c>
      <c r="E13" s="100">
        <v>100</v>
      </c>
      <c r="F13" s="101">
        <v>96.2</v>
      </c>
      <c r="G13" s="101">
        <f t="shared" si="0"/>
        <v>96.2</v>
      </c>
    </row>
    <row r="14" spans="1:7" ht="26.25" x14ac:dyDescent="0.25">
      <c r="A14" s="96"/>
      <c r="B14" s="97"/>
      <c r="C14" s="98"/>
      <c r="D14" s="99" t="s">
        <v>114</v>
      </c>
      <c r="E14" s="100">
        <v>30</v>
      </c>
      <c r="F14" s="101">
        <v>32</v>
      </c>
      <c r="G14" s="101">
        <f t="shared" si="0"/>
        <v>106.66666666666667</v>
      </c>
    </row>
    <row r="15" spans="1:7" ht="51.75" x14ac:dyDescent="0.25">
      <c r="A15" s="96"/>
      <c r="B15" s="97"/>
      <c r="C15" s="98"/>
      <c r="D15" s="99" t="s">
        <v>115</v>
      </c>
      <c r="E15" s="100">
        <v>97</v>
      </c>
      <c r="F15" s="101">
        <v>98</v>
      </c>
      <c r="G15" s="101">
        <f t="shared" si="0"/>
        <v>101.03092783505154</v>
      </c>
    </row>
    <row r="16" spans="1:7" ht="26.25" x14ac:dyDescent="0.25">
      <c r="A16" s="96">
        <v>3</v>
      </c>
      <c r="B16" s="97" t="s">
        <v>28</v>
      </c>
      <c r="C16" s="98" t="s">
        <v>111</v>
      </c>
      <c r="D16" s="99" t="s">
        <v>112</v>
      </c>
      <c r="E16" s="100">
        <v>100</v>
      </c>
      <c r="F16" s="101">
        <v>100</v>
      </c>
      <c r="G16" s="101">
        <f t="shared" si="0"/>
        <v>100</v>
      </c>
    </row>
    <row r="17" spans="1:7" ht="26.25" x14ac:dyDescent="0.25">
      <c r="A17" s="96"/>
      <c r="B17" s="97"/>
      <c r="C17" s="98"/>
      <c r="D17" s="99" t="s">
        <v>113</v>
      </c>
      <c r="E17" s="100">
        <v>100</v>
      </c>
      <c r="F17" s="101">
        <v>100</v>
      </c>
      <c r="G17" s="101">
        <f t="shared" si="0"/>
        <v>100</v>
      </c>
    </row>
    <row r="18" spans="1:7" ht="26.25" x14ac:dyDescent="0.25">
      <c r="A18" s="96"/>
      <c r="B18" s="97"/>
      <c r="C18" s="98"/>
      <c r="D18" s="99" t="s">
        <v>114</v>
      </c>
      <c r="E18" s="100">
        <v>30</v>
      </c>
      <c r="F18" s="101">
        <v>20</v>
      </c>
      <c r="G18" s="101">
        <f t="shared" si="0"/>
        <v>66.666666666666657</v>
      </c>
    </row>
    <row r="19" spans="1:7" ht="51.75" x14ac:dyDescent="0.25">
      <c r="A19" s="96"/>
      <c r="B19" s="97"/>
      <c r="C19" s="98"/>
      <c r="D19" s="99" t="s">
        <v>115</v>
      </c>
      <c r="E19" s="100">
        <v>97</v>
      </c>
      <c r="F19" s="101">
        <v>100</v>
      </c>
      <c r="G19" s="101">
        <f t="shared" si="0"/>
        <v>103.09278350515463</v>
      </c>
    </row>
    <row r="20" spans="1:7" ht="26.25" x14ac:dyDescent="0.25">
      <c r="A20" s="96">
        <v>4</v>
      </c>
      <c r="B20" s="97" t="s">
        <v>29</v>
      </c>
      <c r="C20" s="98" t="s">
        <v>111</v>
      </c>
      <c r="D20" s="99" t="s">
        <v>112</v>
      </c>
      <c r="E20" s="100">
        <v>100</v>
      </c>
      <c r="F20" s="101">
        <v>96.4</v>
      </c>
      <c r="G20" s="101">
        <f t="shared" si="0"/>
        <v>96.4</v>
      </c>
    </row>
    <row r="21" spans="1:7" ht="26.25" x14ac:dyDescent="0.25">
      <c r="A21" s="96"/>
      <c r="B21" s="97"/>
      <c r="C21" s="98"/>
      <c r="D21" s="99" t="s">
        <v>113</v>
      </c>
      <c r="E21" s="100">
        <v>100</v>
      </c>
      <c r="F21" s="101">
        <v>36.549999999999997</v>
      </c>
      <c r="G21" s="101">
        <f t="shared" si="0"/>
        <v>36.549999999999997</v>
      </c>
    </row>
    <row r="22" spans="1:7" ht="26.25" x14ac:dyDescent="0.25">
      <c r="A22" s="96"/>
      <c r="B22" s="97"/>
      <c r="C22" s="98"/>
      <c r="D22" s="99" t="s">
        <v>114</v>
      </c>
      <c r="E22" s="100">
        <v>30</v>
      </c>
      <c r="F22" s="102">
        <v>43.8</v>
      </c>
      <c r="G22" s="101">
        <f t="shared" si="0"/>
        <v>146</v>
      </c>
    </row>
    <row r="23" spans="1:7" ht="51.75" x14ac:dyDescent="0.25">
      <c r="A23" s="96"/>
      <c r="B23" s="97"/>
      <c r="C23" s="98"/>
      <c r="D23" s="99" t="s">
        <v>115</v>
      </c>
      <c r="E23" s="100">
        <v>97</v>
      </c>
      <c r="F23" s="102">
        <v>100</v>
      </c>
      <c r="G23" s="101">
        <f t="shared" si="0"/>
        <v>103.09278350515463</v>
      </c>
    </row>
    <row r="24" spans="1:7" ht="26.25" x14ac:dyDescent="0.25">
      <c r="A24" s="96">
        <v>5</v>
      </c>
      <c r="B24" s="97" t="s">
        <v>44</v>
      </c>
      <c r="C24" s="98" t="s">
        <v>111</v>
      </c>
      <c r="D24" s="99" t="s">
        <v>112</v>
      </c>
      <c r="E24" s="100">
        <v>100</v>
      </c>
      <c r="F24" s="102">
        <v>96.2</v>
      </c>
      <c r="G24" s="101">
        <f t="shared" si="0"/>
        <v>96.2</v>
      </c>
    </row>
    <row r="25" spans="1:7" ht="26.25" x14ac:dyDescent="0.25">
      <c r="A25" s="96"/>
      <c r="B25" s="97"/>
      <c r="C25" s="98"/>
      <c r="D25" s="99" t="s">
        <v>113</v>
      </c>
      <c r="E25" s="100">
        <v>100</v>
      </c>
      <c r="F25" s="102">
        <v>99.2</v>
      </c>
      <c r="G25" s="101">
        <f t="shared" si="0"/>
        <v>99.2</v>
      </c>
    </row>
    <row r="26" spans="1:7" ht="26.25" x14ac:dyDescent="0.25">
      <c r="A26" s="96"/>
      <c r="B26" s="97"/>
      <c r="C26" s="98"/>
      <c r="D26" s="99" t="s">
        <v>114</v>
      </c>
      <c r="E26" s="100">
        <v>30</v>
      </c>
      <c r="F26" s="102">
        <v>45</v>
      </c>
      <c r="G26" s="101">
        <f t="shared" si="0"/>
        <v>150</v>
      </c>
    </row>
    <row r="27" spans="1:7" ht="51.75" x14ac:dyDescent="0.25">
      <c r="A27" s="96"/>
      <c r="B27" s="97"/>
      <c r="C27" s="98"/>
      <c r="D27" s="99" t="s">
        <v>115</v>
      </c>
      <c r="E27" s="100">
        <v>97</v>
      </c>
      <c r="F27" s="102">
        <v>100</v>
      </c>
      <c r="G27" s="101">
        <f t="shared" si="0"/>
        <v>103.09278350515463</v>
      </c>
    </row>
    <row r="28" spans="1:7" ht="26.25" x14ac:dyDescent="0.25">
      <c r="A28" s="96">
        <v>6</v>
      </c>
      <c r="B28" s="97" t="s">
        <v>45</v>
      </c>
      <c r="C28" s="98" t="s">
        <v>111</v>
      </c>
      <c r="D28" s="99" t="s">
        <v>112</v>
      </c>
      <c r="E28" s="100">
        <v>100</v>
      </c>
      <c r="F28" s="102">
        <v>100</v>
      </c>
      <c r="G28" s="101">
        <f t="shared" si="0"/>
        <v>100</v>
      </c>
    </row>
    <row r="29" spans="1:7" ht="26.25" x14ac:dyDescent="0.25">
      <c r="A29" s="96"/>
      <c r="B29" s="97"/>
      <c r="C29" s="98"/>
      <c r="D29" s="99" t="s">
        <v>113</v>
      </c>
      <c r="E29" s="100">
        <v>100</v>
      </c>
      <c r="F29" s="102">
        <v>100</v>
      </c>
      <c r="G29" s="101">
        <f t="shared" si="0"/>
        <v>100</v>
      </c>
    </row>
    <row r="30" spans="1:7" ht="26.25" x14ac:dyDescent="0.25">
      <c r="A30" s="96"/>
      <c r="B30" s="97"/>
      <c r="C30" s="98"/>
      <c r="D30" s="99" t="s">
        <v>114</v>
      </c>
      <c r="E30" s="100">
        <v>30</v>
      </c>
      <c r="F30" s="102">
        <v>43</v>
      </c>
      <c r="G30" s="101">
        <f t="shared" si="0"/>
        <v>143.33333333333334</v>
      </c>
    </row>
    <row r="31" spans="1:7" ht="51.75" x14ac:dyDescent="0.25">
      <c r="A31" s="96"/>
      <c r="B31" s="97"/>
      <c r="C31" s="98"/>
      <c r="D31" s="99" t="s">
        <v>115</v>
      </c>
      <c r="E31" s="100">
        <v>97</v>
      </c>
      <c r="F31" s="102">
        <v>100</v>
      </c>
      <c r="G31" s="101">
        <f t="shared" si="0"/>
        <v>103.09278350515463</v>
      </c>
    </row>
    <row r="32" spans="1:7" ht="26.25" x14ac:dyDescent="0.25">
      <c r="A32" s="96">
        <v>7</v>
      </c>
      <c r="B32" s="97" t="s">
        <v>46</v>
      </c>
      <c r="C32" s="98" t="s">
        <v>111</v>
      </c>
      <c r="D32" s="99" t="s">
        <v>112</v>
      </c>
      <c r="E32" s="100">
        <v>100</v>
      </c>
      <c r="F32" s="102">
        <v>98.5</v>
      </c>
      <c r="G32" s="101">
        <f t="shared" si="0"/>
        <v>98.5</v>
      </c>
    </row>
    <row r="33" spans="1:7" ht="26.25" x14ac:dyDescent="0.25">
      <c r="A33" s="96"/>
      <c r="B33" s="97"/>
      <c r="C33" s="98"/>
      <c r="D33" s="99" t="s">
        <v>113</v>
      </c>
      <c r="E33" s="100">
        <v>100</v>
      </c>
      <c r="F33" s="102">
        <v>86.5</v>
      </c>
      <c r="G33" s="101">
        <f t="shared" si="0"/>
        <v>86.5</v>
      </c>
    </row>
    <row r="34" spans="1:7" ht="26.25" x14ac:dyDescent="0.25">
      <c r="A34" s="96"/>
      <c r="B34" s="97"/>
      <c r="C34" s="98"/>
      <c r="D34" s="99" t="s">
        <v>114</v>
      </c>
      <c r="E34" s="100">
        <v>30</v>
      </c>
      <c r="F34" s="102">
        <v>42.7</v>
      </c>
      <c r="G34" s="101">
        <f t="shared" si="0"/>
        <v>142.33333333333334</v>
      </c>
    </row>
    <row r="35" spans="1:7" ht="51.75" x14ac:dyDescent="0.25">
      <c r="A35" s="96"/>
      <c r="B35" s="97"/>
      <c r="C35" s="98"/>
      <c r="D35" s="99" t="s">
        <v>115</v>
      </c>
      <c r="E35" s="100">
        <v>97</v>
      </c>
      <c r="F35" s="102">
        <v>100</v>
      </c>
      <c r="G35" s="101">
        <f t="shared" si="0"/>
        <v>103.09278350515463</v>
      </c>
    </row>
    <row r="36" spans="1:7" ht="26.25" x14ac:dyDescent="0.25">
      <c r="A36" s="96">
        <v>8</v>
      </c>
      <c r="B36" s="97" t="s">
        <v>47</v>
      </c>
      <c r="C36" s="98" t="s">
        <v>111</v>
      </c>
      <c r="D36" s="99" t="s">
        <v>112</v>
      </c>
      <c r="E36" s="100">
        <v>100</v>
      </c>
      <c r="F36" s="102">
        <v>98.7</v>
      </c>
      <c r="G36" s="101">
        <f t="shared" si="0"/>
        <v>98.7</v>
      </c>
    </row>
    <row r="37" spans="1:7" ht="26.25" x14ac:dyDescent="0.25">
      <c r="A37" s="96"/>
      <c r="B37" s="97"/>
      <c r="C37" s="98"/>
      <c r="D37" s="99" t="s">
        <v>113</v>
      </c>
      <c r="E37" s="100">
        <v>100</v>
      </c>
      <c r="F37" s="102">
        <v>97.2</v>
      </c>
      <c r="G37" s="101">
        <f t="shared" si="0"/>
        <v>97.2</v>
      </c>
    </row>
    <row r="38" spans="1:7" ht="26.25" x14ac:dyDescent="0.25">
      <c r="A38" s="96"/>
      <c r="B38" s="97"/>
      <c r="C38" s="98"/>
      <c r="D38" s="99" t="s">
        <v>114</v>
      </c>
      <c r="E38" s="100">
        <v>30</v>
      </c>
      <c r="F38" s="103">
        <v>33.299999999999997</v>
      </c>
      <c r="G38" s="101">
        <f t="shared" si="0"/>
        <v>110.99999999999999</v>
      </c>
    </row>
    <row r="39" spans="1:7" ht="51.75" x14ac:dyDescent="0.25">
      <c r="A39" s="96"/>
      <c r="B39" s="97"/>
      <c r="C39" s="98"/>
      <c r="D39" s="99" t="s">
        <v>115</v>
      </c>
      <c r="E39" s="100">
        <v>97</v>
      </c>
      <c r="F39" s="103">
        <v>100</v>
      </c>
      <c r="G39" s="101">
        <f t="shared" si="0"/>
        <v>103.09278350515463</v>
      </c>
    </row>
    <row r="40" spans="1:7" ht="26.25" x14ac:dyDescent="0.25">
      <c r="A40" s="96">
        <v>9</v>
      </c>
      <c r="B40" s="97" t="s">
        <v>48</v>
      </c>
      <c r="C40" s="98" t="s">
        <v>111</v>
      </c>
      <c r="D40" s="99" t="s">
        <v>112</v>
      </c>
      <c r="E40" s="100">
        <v>100</v>
      </c>
      <c r="F40" s="103">
        <v>100</v>
      </c>
      <c r="G40" s="101">
        <f t="shared" si="0"/>
        <v>100</v>
      </c>
    </row>
    <row r="41" spans="1:7" ht="26.25" x14ac:dyDescent="0.25">
      <c r="A41" s="96"/>
      <c r="B41" s="97"/>
      <c r="C41" s="98"/>
      <c r="D41" s="99" t="s">
        <v>113</v>
      </c>
      <c r="E41" s="100">
        <v>100</v>
      </c>
      <c r="F41" s="103">
        <v>87.5</v>
      </c>
      <c r="G41" s="101">
        <f t="shared" si="0"/>
        <v>87.5</v>
      </c>
    </row>
    <row r="42" spans="1:7" ht="26.25" x14ac:dyDescent="0.25">
      <c r="A42" s="96"/>
      <c r="B42" s="97"/>
      <c r="C42" s="98"/>
      <c r="D42" s="99" t="s">
        <v>114</v>
      </c>
      <c r="E42" s="100">
        <v>30</v>
      </c>
      <c r="F42" s="103">
        <v>30</v>
      </c>
      <c r="G42" s="101">
        <f t="shared" si="0"/>
        <v>100</v>
      </c>
    </row>
    <row r="43" spans="1:7" ht="51.75" x14ac:dyDescent="0.25">
      <c r="A43" s="96"/>
      <c r="B43" s="97"/>
      <c r="C43" s="98"/>
      <c r="D43" s="99" t="s">
        <v>115</v>
      </c>
      <c r="E43" s="100">
        <v>97</v>
      </c>
      <c r="F43" s="103">
        <v>100</v>
      </c>
      <c r="G43" s="101">
        <f t="shared" si="0"/>
        <v>103.09278350515463</v>
      </c>
    </row>
    <row r="44" spans="1:7" ht="26.25" x14ac:dyDescent="0.25">
      <c r="A44" s="96">
        <v>10</v>
      </c>
      <c r="B44" s="97" t="s">
        <v>49</v>
      </c>
      <c r="C44" s="98" t="s">
        <v>111</v>
      </c>
      <c r="D44" s="99" t="s">
        <v>112</v>
      </c>
      <c r="E44" s="100">
        <v>100</v>
      </c>
      <c r="F44" s="103">
        <v>100</v>
      </c>
      <c r="G44" s="101">
        <f t="shared" si="0"/>
        <v>100</v>
      </c>
    </row>
    <row r="45" spans="1:7" ht="26.25" x14ac:dyDescent="0.25">
      <c r="A45" s="96"/>
      <c r="B45" s="97"/>
      <c r="C45" s="98"/>
      <c r="D45" s="99" t="s">
        <v>113</v>
      </c>
      <c r="E45" s="100">
        <v>100</v>
      </c>
      <c r="F45" s="103">
        <v>97.2</v>
      </c>
      <c r="G45" s="101">
        <f t="shared" si="0"/>
        <v>97.2</v>
      </c>
    </row>
    <row r="46" spans="1:7" ht="26.25" x14ac:dyDescent="0.25">
      <c r="A46" s="96"/>
      <c r="B46" s="97"/>
      <c r="C46" s="98"/>
      <c r="D46" s="99" t="s">
        <v>114</v>
      </c>
      <c r="E46" s="100">
        <v>30</v>
      </c>
      <c r="F46" s="103">
        <v>44</v>
      </c>
      <c r="G46" s="101">
        <f t="shared" si="0"/>
        <v>146.66666666666666</v>
      </c>
    </row>
    <row r="47" spans="1:7" ht="51.75" x14ac:dyDescent="0.25">
      <c r="A47" s="96"/>
      <c r="B47" s="97"/>
      <c r="C47" s="98"/>
      <c r="D47" s="99" t="s">
        <v>115</v>
      </c>
      <c r="E47" s="100">
        <v>97</v>
      </c>
      <c r="F47" s="103">
        <v>100</v>
      </c>
      <c r="G47" s="101">
        <f t="shared" si="0"/>
        <v>103.09278350515463</v>
      </c>
    </row>
    <row r="48" spans="1:7" ht="26.25" x14ac:dyDescent="0.25">
      <c r="A48" s="96">
        <v>11</v>
      </c>
      <c r="B48" s="97" t="s">
        <v>98</v>
      </c>
      <c r="C48" s="98" t="s">
        <v>111</v>
      </c>
      <c r="D48" s="99" t="s">
        <v>112</v>
      </c>
      <c r="E48" s="100">
        <v>100</v>
      </c>
      <c r="F48" s="103">
        <v>100</v>
      </c>
      <c r="G48" s="101">
        <f t="shared" si="0"/>
        <v>100</v>
      </c>
    </row>
    <row r="49" spans="1:7" ht="26.25" x14ac:dyDescent="0.25">
      <c r="A49" s="96"/>
      <c r="B49" s="97"/>
      <c r="C49" s="98"/>
      <c r="D49" s="99" t="s">
        <v>113</v>
      </c>
      <c r="E49" s="100">
        <v>100</v>
      </c>
      <c r="F49" s="103">
        <v>100</v>
      </c>
      <c r="G49" s="101">
        <f t="shared" si="0"/>
        <v>100</v>
      </c>
    </row>
    <row r="50" spans="1:7" ht="26.25" x14ac:dyDescent="0.25">
      <c r="A50" s="96"/>
      <c r="B50" s="97"/>
      <c r="C50" s="98"/>
      <c r="D50" s="99" t="s">
        <v>114</v>
      </c>
      <c r="E50" s="100">
        <v>30</v>
      </c>
      <c r="F50" s="103">
        <v>30</v>
      </c>
      <c r="G50" s="101">
        <f t="shared" si="0"/>
        <v>100</v>
      </c>
    </row>
    <row r="51" spans="1:7" ht="51.75" x14ac:dyDescent="0.25">
      <c r="A51" s="96"/>
      <c r="B51" s="97"/>
      <c r="C51" s="98"/>
      <c r="D51" s="99" t="s">
        <v>115</v>
      </c>
      <c r="E51" s="100">
        <v>97</v>
      </c>
      <c r="F51" s="103">
        <v>100</v>
      </c>
      <c r="G51" s="101">
        <f t="shared" si="0"/>
        <v>103.09278350515463</v>
      </c>
    </row>
    <row r="52" spans="1:7" ht="26.25" x14ac:dyDescent="0.25">
      <c r="A52" s="96">
        <v>12</v>
      </c>
      <c r="B52" s="97" t="s">
        <v>50</v>
      </c>
      <c r="C52" s="98" t="s">
        <v>111</v>
      </c>
      <c r="D52" s="99" t="s">
        <v>112</v>
      </c>
      <c r="E52" s="100">
        <v>100</v>
      </c>
      <c r="F52" s="103">
        <v>100</v>
      </c>
      <c r="G52" s="101">
        <f t="shared" si="0"/>
        <v>100</v>
      </c>
    </row>
    <row r="53" spans="1:7" ht="26.25" x14ac:dyDescent="0.25">
      <c r="A53" s="96"/>
      <c r="B53" s="97"/>
      <c r="C53" s="98"/>
      <c r="D53" s="99" t="s">
        <v>113</v>
      </c>
      <c r="E53" s="100">
        <v>100</v>
      </c>
      <c r="F53" s="103">
        <v>100</v>
      </c>
      <c r="G53" s="101">
        <f t="shared" si="0"/>
        <v>100</v>
      </c>
    </row>
    <row r="54" spans="1:7" ht="26.25" x14ac:dyDescent="0.25">
      <c r="A54" s="96"/>
      <c r="B54" s="97"/>
      <c r="C54" s="98"/>
      <c r="D54" s="99" t="s">
        <v>114</v>
      </c>
      <c r="E54" s="100">
        <v>30</v>
      </c>
      <c r="F54" s="103">
        <v>51</v>
      </c>
      <c r="G54" s="101">
        <f t="shared" si="0"/>
        <v>170</v>
      </c>
    </row>
    <row r="55" spans="1:7" ht="51.75" x14ac:dyDescent="0.25">
      <c r="A55" s="96"/>
      <c r="B55" s="97"/>
      <c r="C55" s="98"/>
      <c r="D55" s="99" t="s">
        <v>115</v>
      </c>
      <c r="E55" s="100">
        <v>97</v>
      </c>
      <c r="F55" s="103">
        <v>100</v>
      </c>
      <c r="G55" s="101">
        <f t="shared" si="0"/>
        <v>103.09278350515463</v>
      </c>
    </row>
    <row r="56" spans="1:7" ht="26.25" x14ac:dyDescent="0.25">
      <c r="A56" s="96">
        <v>13</v>
      </c>
      <c r="B56" s="97" t="s">
        <v>30</v>
      </c>
      <c r="C56" s="98" t="s">
        <v>111</v>
      </c>
      <c r="D56" s="99" t="s">
        <v>112</v>
      </c>
      <c r="E56" s="100">
        <v>100</v>
      </c>
      <c r="F56" s="103">
        <v>100</v>
      </c>
      <c r="G56" s="101">
        <f t="shared" si="0"/>
        <v>100</v>
      </c>
    </row>
    <row r="57" spans="1:7" ht="26.25" x14ac:dyDescent="0.25">
      <c r="A57" s="96"/>
      <c r="B57" s="97"/>
      <c r="C57" s="98"/>
      <c r="D57" s="99" t="s">
        <v>113</v>
      </c>
      <c r="E57" s="100">
        <v>100</v>
      </c>
      <c r="F57" s="103">
        <v>100</v>
      </c>
      <c r="G57" s="101">
        <f t="shared" si="0"/>
        <v>100</v>
      </c>
    </row>
    <row r="58" spans="1:7" ht="26.25" x14ac:dyDescent="0.25">
      <c r="A58" s="96"/>
      <c r="B58" s="97"/>
      <c r="C58" s="98"/>
      <c r="D58" s="99" t="s">
        <v>114</v>
      </c>
      <c r="E58" s="100">
        <v>30</v>
      </c>
      <c r="F58" s="103">
        <v>30</v>
      </c>
      <c r="G58" s="101">
        <f t="shared" si="0"/>
        <v>100</v>
      </c>
    </row>
    <row r="59" spans="1:7" ht="51.75" x14ac:dyDescent="0.25">
      <c r="A59" s="96"/>
      <c r="B59" s="97"/>
      <c r="C59" s="98"/>
      <c r="D59" s="99" t="s">
        <v>115</v>
      </c>
      <c r="E59" s="100">
        <v>97</v>
      </c>
      <c r="F59" s="103">
        <v>100</v>
      </c>
      <c r="G59" s="101">
        <f t="shared" si="0"/>
        <v>103.09278350515463</v>
      </c>
    </row>
    <row r="60" spans="1:7" ht="26.25" x14ac:dyDescent="0.25">
      <c r="A60" s="96">
        <v>14</v>
      </c>
      <c r="B60" s="97" t="s">
        <v>31</v>
      </c>
      <c r="C60" s="98" t="s">
        <v>111</v>
      </c>
      <c r="D60" s="99" t="s">
        <v>112</v>
      </c>
      <c r="E60" s="100">
        <v>100</v>
      </c>
      <c r="F60" s="103">
        <v>97.4</v>
      </c>
      <c r="G60" s="101">
        <f t="shared" si="0"/>
        <v>97.4</v>
      </c>
    </row>
    <row r="61" spans="1:7" ht="26.25" x14ac:dyDescent="0.25">
      <c r="A61" s="96"/>
      <c r="B61" s="97"/>
      <c r="C61" s="98"/>
      <c r="D61" s="99" t="s">
        <v>113</v>
      </c>
      <c r="E61" s="100">
        <v>100</v>
      </c>
      <c r="F61" s="103">
        <v>93.5</v>
      </c>
      <c r="G61" s="101">
        <f t="shared" si="0"/>
        <v>93.5</v>
      </c>
    </row>
    <row r="62" spans="1:7" ht="26.25" x14ac:dyDescent="0.25">
      <c r="A62" s="96"/>
      <c r="B62" s="97"/>
      <c r="C62" s="98"/>
      <c r="D62" s="99" t="s">
        <v>114</v>
      </c>
      <c r="E62" s="100">
        <v>30</v>
      </c>
      <c r="F62" s="103">
        <v>30</v>
      </c>
      <c r="G62" s="101">
        <f t="shared" si="0"/>
        <v>100</v>
      </c>
    </row>
    <row r="63" spans="1:7" ht="51.75" x14ac:dyDescent="0.25">
      <c r="A63" s="96"/>
      <c r="B63" s="97"/>
      <c r="C63" s="98"/>
      <c r="D63" s="99" t="s">
        <v>115</v>
      </c>
      <c r="E63" s="100">
        <v>97</v>
      </c>
      <c r="F63" s="103">
        <v>100</v>
      </c>
      <c r="G63" s="101">
        <f t="shared" si="0"/>
        <v>103.09278350515463</v>
      </c>
    </row>
    <row r="64" spans="1:7" ht="26.25" x14ac:dyDescent="0.25">
      <c r="A64" s="96">
        <v>15</v>
      </c>
      <c r="B64" s="97" t="s">
        <v>32</v>
      </c>
      <c r="C64" s="98" t="s">
        <v>111</v>
      </c>
      <c r="D64" s="99" t="s">
        <v>112</v>
      </c>
      <c r="E64" s="100">
        <v>100</v>
      </c>
      <c r="F64" s="103">
        <v>100</v>
      </c>
      <c r="G64" s="101">
        <f t="shared" si="0"/>
        <v>100</v>
      </c>
    </row>
    <row r="65" spans="1:7" ht="26.25" x14ac:dyDescent="0.25">
      <c r="A65" s="96"/>
      <c r="B65" s="97"/>
      <c r="C65" s="98"/>
      <c r="D65" s="99" t="s">
        <v>113</v>
      </c>
      <c r="E65" s="100">
        <v>100</v>
      </c>
      <c r="F65" s="103">
        <v>100</v>
      </c>
      <c r="G65" s="101">
        <f t="shared" si="0"/>
        <v>100</v>
      </c>
    </row>
    <row r="66" spans="1:7" ht="26.25" x14ac:dyDescent="0.25">
      <c r="A66" s="96"/>
      <c r="B66" s="97"/>
      <c r="C66" s="98"/>
      <c r="D66" s="99" t="s">
        <v>114</v>
      </c>
      <c r="E66" s="100">
        <v>30</v>
      </c>
      <c r="F66" s="103">
        <v>31</v>
      </c>
      <c r="G66" s="101">
        <f t="shared" si="0"/>
        <v>103.33333333333334</v>
      </c>
    </row>
    <row r="67" spans="1:7" ht="51.75" x14ac:dyDescent="0.25">
      <c r="A67" s="96"/>
      <c r="B67" s="97"/>
      <c r="C67" s="98"/>
      <c r="D67" s="99" t="s">
        <v>115</v>
      </c>
      <c r="E67" s="100">
        <v>97</v>
      </c>
      <c r="F67" s="103">
        <v>100</v>
      </c>
      <c r="G67" s="101">
        <f t="shared" si="0"/>
        <v>103.09278350515463</v>
      </c>
    </row>
    <row r="68" spans="1:7" ht="26.25" x14ac:dyDescent="0.25">
      <c r="A68" s="96">
        <v>16</v>
      </c>
      <c r="B68" s="97" t="s">
        <v>51</v>
      </c>
      <c r="C68" s="98" t="s">
        <v>111</v>
      </c>
      <c r="D68" s="99" t="s">
        <v>112</v>
      </c>
      <c r="E68" s="100">
        <v>100</v>
      </c>
      <c r="F68" s="103">
        <v>94.5</v>
      </c>
      <c r="G68" s="101">
        <f t="shared" si="0"/>
        <v>94.5</v>
      </c>
    </row>
    <row r="69" spans="1:7" ht="26.25" x14ac:dyDescent="0.25">
      <c r="A69" s="96"/>
      <c r="B69" s="97"/>
      <c r="C69" s="98"/>
      <c r="D69" s="99" t="s">
        <v>113</v>
      </c>
      <c r="E69" s="100">
        <v>100</v>
      </c>
      <c r="F69" s="103">
        <v>100</v>
      </c>
      <c r="G69" s="101">
        <f t="shared" si="0"/>
        <v>100</v>
      </c>
    </row>
    <row r="70" spans="1:7" ht="26.25" x14ac:dyDescent="0.25">
      <c r="A70" s="96"/>
      <c r="B70" s="97"/>
      <c r="C70" s="98"/>
      <c r="D70" s="99" t="s">
        <v>114</v>
      </c>
      <c r="E70" s="100">
        <v>30</v>
      </c>
      <c r="F70" s="103">
        <v>57</v>
      </c>
      <c r="G70" s="101">
        <f t="shared" si="0"/>
        <v>190</v>
      </c>
    </row>
    <row r="71" spans="1:7" ht="51.75" x14ac:dyDescent="0.25">
      <c r="A71" s="96"/>
      <c r="B71" s="97"/>
      <c r="C71" s="98"/>
      <c r="D71" s="99" t="s">
        <v>115</v>
      </c>
      <c r="E71" s="100">
        <v>97</v>
      </c>
      <c r="F71" s="103">
        <v>100</v>
      </c>
      <c r="G71" s="101">
        <f t="shared" si="0"/>
        <v>103.09278350515463</v>
      </c>
    </row>
    <row r="72" spans="1:7" ht="26.25" x14ac:dyDescent="0.25">
      <c r="A72" s="96">
        <v>17</v>
      </c>
      <c r="B72" s="97" t="s">
        <v>52</v>
      </c>
      <c r="C72" s="98" t="s">
        <v>111</v>
      </c>
      <c r="D72" s="99" t="s">
        <v>112</v>
      </c>
      <c r="E72" s="100">
        <v>100</v>
      </c>
      <c r="F72" s="103">
        <v>97.4</v>
      </c>
      <c r="G72" s="101">
        <f t="shared" si="0"/>
        <v>97.4</v>
      </c>
    </row>
    <row r="73" spans="1:7" ht="26.25" x14ac:dyDescent="0.25">
      <c r="A73" s="96"/>
      <c r="B73" s="97"/>
      <c r="C73" s="98"/>
      <c r="D73" s="99" t="s">
        <v>113</v>
      </c>
      <c r="E73" s="100">
        <v>100</v>
      </c>
      <c r="F73" s="103">
        <v>100</v>
      </c>
      <c r="G73" s="101">
        <f t="shared" ref="G73:G155" si="1">F73/E73*100</f>
        <v>100</v>
      </c>
    </row>
    <row r="74" spans="1:7" ht="26.25" x14ac:dyDescent="0.25">
      <c r="A74" s="96"/>
      <c r="B74" s="97"/>
      <c r="C74" s="98"/>
      <c r="D74" s="99" t="s">
        <v>114</v>
      </c>
      <c r="E74" s="100">
        <v>30</v>
      </c>
      <c r="F74" s="103">
        <v>22</v>
      </c>
      <c r="G74" s="101">
        <f t="shared" si="1"/>
        <v>73.333333333333329</v>
      </c>
    </row>
    <row r="75" spans="1:7" ht="51.75" x14ac:dyDescent="0.25">
      <c r="A75" s="96"/>
      <c r="B75" s="97"/>
      <c r="C75" s="98"/>
      <c r="D75" s="99" t="s">
        <v>115</v>
      </c>
      <c r="E75" s="100">
        <v>97</v>
      </c>
      <c r="F75" s="103">
        <v>100</v>
      </c>
      <c r="G75" s="101">
        <f t="shared" si="1"/>
        <v>103.09278350515463</v>
      </c>
    </row>
    <row r="76" spans="1:7" ht="26.25" x14ac:dyDescent="0.25">
      <c r="A76" s="96">
        <v>18</v>
      </c>
      <c r="B76" s="97" t="s">
        <v>53</v>
      </c>
      <c r="C76" s="98" t="s">
        <v>111</v>
      </c>
      <c r="D76" s="99" t="s">
        <v>112</v>
      </c>
      <c r="E76" s="100">
        <v>100</v>
      </c>
      <c r="F76" s="103">
        <v>95.8</v>
      </c>
      <c r="G76" s="101">
        <f t="shared" si="1"/>
        <v>95.8</v>
      </c>
    </row>
    <row r="77" spans="1:7" ht="26.25" x14ac:dyDescent="0.25">
      <c r="A77" s="96"/>
      <c r="B77" s="97"/>
      <c r="C77" s="98"/>
      <c r="D77" s="99" t="s">
        <v>113</v>
      </c>
      <c r="E77" s="100">
        <v>100</v>
      </c>
      <c r="F77" s="103">
        <v>98.3</v>
      </c>
      <c r="G77" s="101">
        <f t="shared" si="1"/>
        <v>98.3</v>
      </c>
    </row>
    <row r="78" spans="1:7" ht="26.25" x14ac:dyDescent="0.25">
      <c r="A78" s="96"/>
      <c r="B78" s="97"/>
      <c r="C78" s="98"/>
      <c r="D78" s="99" t="s">
        <v>114</v>
      </c>
      <c r="E78" s="100">
        <v>30</v>
      </c>
      <c r="F78" s="103">
        <v>50</v>
      </c>
      <c r="G78" s="101">
        <f t="shared" si="1"/>
        <v>166.66666666666669</v>
      </c>
    </row>
    <row r="79" spans="1:7" ht="51.75" x14ac:dyDescent="0.25">
      <c r="A79" s="96"/>
      <c r="B79" s="97"/>
      <c r="C79" s="98"/>
      <c r="D79" s="99" t="s">
        <v>115</v>
      </c>
      <c r="E79" s="100">
        <v>97</v>
      </c>
      <c r="F79" s="103">
        <v>100</v>
      </c>
      <c r="G79" s="101">
        <f t="shared" si="1"/>
        <v>103.09278350515463</v>
      </c>
    </row>
    <row r="80" spans="1:7" ht="26.25" x14ac:dyDescent="0.25">
      <c r="A80" s="96">
        <v>19</v>
      </c>
      <c r="B80" s="97" t="s">
        <v>54</v>
      </c>
      <c r="C80" s="98" t="s">
        <v>111</v>
      </c>
      <c r="D80" s="99" t="s">
        <v>112</v>
      </c>
      <c r="E80" s="100">
        <v>100</v>
      </c>
      <c r="F80" s="103">
        <v>95.2</v>
      </c>
      <c r="G80" s="101">
        <f t="shared" si="1"/>
        <v>95.2</v>
      </c>
    </row>
    <row r="81" spans="1:7" ht="26.25" x14ac:dyDescent="0.25">
      <c r="A81" s="96"/>
      <c r="B81" s="97"/>
      <c r="C81" s="98"/>
      <c r="D81" s="99" t="s">
        <v>113</v>
      </c>
      <c r="E81" s="100">
        <v>100</v>
      </c>
      <c r="F81" s="103">
        <v>97.1</v>
      </c>
      <c r="G81" s="101">
        <f t="shared" si="1"/>
        <v>97.1</v>
      </c>
    </row>
    <row r="82" spans="1:7" ht="26.25" x14ac:dyDescent="0.25">
      <c r="A82" s="96"/>
      <c r="B82" s="97"/>
      <c r="C82" s="98"/>
      <c r="D82" s="99" t="s">
        <v>114</v>
      </c>
      <c r="E82" s="100">
        <v>30</v>
      </c>
      <c r="F82" s="103">
        <v>30</v>
      </c>
      <c r="G82" s="101">
        <f t="shared" si="1"/>
        <v>100</v>
      </c>
    </row>
    <row r="83" spans="1:7" ht="51.75" x14ac:dyDescent="0.25">
      <c r="A83" s="96"/>
      <c r="B83" s="97"/>
      <c r="C83" s="98"/>
      <c r="D83" s="99" t="s">
        <v>115</v>
      </c>
      <c r="E83" s="100">
        <v>97</v>
      </c>
      <c r="F83" s="103">
        <v>100</v>
      </c>
      <c r="G83" s="101">
        <f t="shared" si="1"/>
        <v>103.09278350515463</v>
      </c>
    </row>
    <row r="84" spans="1:7" ht="26.25" x14ac:dyDescent="0.25">
      <c r="A84" s="96">
        <v>20</v>
      </c>
      <c r="B84" s="97" t="s">
        <v>55</v>
      </c>
      <c r="C84" s="98" t="s">
        <v>111</v>
      </c>
      <c r="D84" s="99" t="s">
        <v>112</v>
      </c>
      <c r="E84" s="100">
        <v>100</v>
      </c>
      <c r="F84" s="103">
        <v>100</v>
      </c>
      <c r="G84" s="101">
        <f t="shared" si="1"/>
        <v>100</v>
      </c>
    </row>
    <row r="85" spans="1:7" ht="26.25" x14ac:dyDescent="0.25">
      <c r="A85" s="96"/>
      <c r="B85" s="97"/>
      <c r="C85" s="98"/>
      <c r="D85" s="99" t="s">
        <v>113</v>
      </c>
      <c r="E85" s="100">
        <v>100</v>
      </c>
      <c r="F85" s="103">
        <v>100</v>
      </c>
      <c r="G85" s="101">
        <f t="shared" si="1"/>
        <v>100</v>
      </c>
    </row>
    <row r="86" spans="1:7" ht="26.25" x14ac:dyDescent="0.25">
      <c r="A86" s="96"/>
      <c r="B86" s="97"/>
      <c r="C86" s="98"/>
      <c r="D86" s="99" t="s">
        <v>114</v>
      </c>
      <c r="E86" s="100">
        <v>30</v>
      </c>
      <c r="F86" s="103">
        <v>34</v>
      </c>
      <c r="G86" s="101">
        <f t="shared" si="1"/>
        <v>113.33333333333333</v>
      </c>
    </row>
    <row r="87" spans="1:7" ht="51.75" x14ac:dyDescent="0.25">
      <c r="A87" s="96"/>
      <c r="B87" s="97"/>
      <c r="C87" s="98"/>
      <c r="D87" s="99" t="s">
        <v>115</v>
      </c>
      <c r="E87" s="100">
        <v>97</v>
      </c>
      <c r="F87" s="103">
        <v>100</v>
      </c>
      <c r="G87" s="101">
        <f t="shared" si="1"/>
        <v>103.09278350515463</v>
      </c>
    </row>
    <row r="88" spans="1:7" ht="26.25" x14ac:dyDescent="0.25">
      <c r="A88" s="96">
        <v>21</v>
      </c>
      <c r="B88" s="97" t="s">
        <v>56</v>
      </c>
      <c r="C88" s="98" t="s">
        <v>111</v>
      </c>
      <c r="D88" s="99" t="s">
        <v>112</v>
      </c>
      <c r="E88" s="100">
        <v>100</v>
      </c>
      <c r="F88" s="103">
        <v>83.7</v>
      </c>
      <c r="G88" s="101">
        <f t="shared" si="1"/>
        <v>83.7</v>
      </c>
    </row>
    <row r="89" spans="1:7" ht="26.25" x14ac:dyDescent="0.25">
      <c r="A89" s="96"/>
      <c r="B89" s="97"/>
      <c r="C89" s="98"/>
      <c r="D89" s="99" t="s">
        <v>113</v>
      </c>
      <c r="E89" s="100">
        <v>100</v>
      </c>
      <c r="F89" s="103">
        <v>100</v>
      </c>
      <c r="G89" s="101">
        <f t="shared" si="1"/>
        <v>100</v>
      </c>
    </row>
    <row r="90" spans="1:7" ht="26.25" x14ac:dyDescent="0.25">
      <c r="A90" s="96"/>
      <c r="B90" s="97"/>
      <c r="C90" s="98"/>
      <c r="D90" s="99" t="s">
        <v>114</v>
      </c>
      <c r="E90" s="100">
        <v>30</v>
      </c>
      <c r="F90" s="103">
        <v>50</v>
      </c>
      <c r="G90" s="101">
        <f t="shared" si="1"/>
        <v>166.66666666666669</v>
      </c>
    </row>
    <row r="91" spans="1:7" ht="51.75" x14ac:dyDescent="0.25">
      <c r="A91" s="96"/>
      <c r="B91" s="97"/>
      <c r="C91" s="98"/>
      <c r="D91" s="99" t="s">
        <v>115</v>
      </c>
      <c r="E91" s="100">
        <v>97</v>
      </c>
      <c r="F91" s="103">
        <v>100</v>
      </c>
      <c r="G91" s="101">
        <f t="shared" si="1"/>
        <v>103.09278350515463</v>
      </c>
    </row>
    <row r="92" spans="1:7" ht="26.25" x14ac:dyDescent="0.25">
      <c r="A92" s="96">
        <v>22</v>
      </c>
      <c r="B92" s="97" t="s">
        <v>57</v>
      </c>
      <c r="C92" s="98" t="s">
        <v>111</v>
      </c>
      <c r="D92" s="99" t="s">
        <v>112</v>
      </c>
      <c r="E92" s="100">
        <v>100</v>
      </c>
      <c r="F92" s="103">
        <v>97.1</v>
      </c>
      <c r="G92" s="101">
        <f t="shared" si="1"/>
        <v>97.1</v>
      </c>
    </row>
    <row r="93" spans="1:7" ht="26.25" x14ac:dyDescent="0.25">
      <c r="A93" s="96"/>
      <c r="B93" s="97"/>
      <c r="C93" s="98"/>
      <c r="D93" s="99" t="s">
        <v>113</v>
      </c>
      <c r="E93" s="100">
        <v>100</v>
      </c>
      <c r="F93" s="103">
        <v>92.9</v>
      </c>
      <c r="G93" s="101">
        <f t="shared" si="1"/>
        <v>92.9</v>
      </c>
    </row>
    <row r="94" spans="1:7" ht="26.25" x14ac:dyDescent="0.25">
      <c r="A94" s="96"/>
      <c r="B94" s="97"/>
      <c r="C94" s="98"/>
      <c r="D94" s="99" t="s">
        <v>114</v>
      </c>
      <c r="E94" s="100">
        <v>30</v>
      </c>
      <c r="F94" s="103">
        <v>50</v>
      </c>
      <c r="G94" s="101">
        <f t="shared" si="1"/>
        <v>166.66666666666669</v>
      </c>
    </row>
    <row r="95" spans="1:7" ht="51.75" x14ac:dyDescent="0.25">
      <c r="A95" s="96"/>
      <c r="B95" s="97"/>
      <c r="C95" s="98"/>
      <c r="D95" s="99" t="s">
        <v>115</v>
      </c>
      <c r="E95" s="100">
        <v>97</v>
      </c>
      <c r="F95" s="103">
        <v>100</v>
      </c>
      <c r="G95" s="101">
        <f t="shared" si="1"/>
        <v>103.09278350515463</v>
      </c>
    </row>
    <row r="96" spans="1:7" ht="26.25" x14ac:dyDescent="0.25">
      <c r="A96" s="96">
        <v>23</v>
      </c>
      <c r="B96" s="97" t="s">
        <v>58</v>
      </c>
      <c r="C96" s="98" t="s">
        <v>111</v>
      </c>
      <c r="D96" s="99" t="s">
        <v>112</v>
      </c>
      <c r="E96" s="100">
        <v>100</v>
      </c>
      <c r="F96" s="103">
        <v>100</v>
      </c>
      <c r="G96" s="101">
        <f t="shared" si="1"/>
        <v>100</v>
      </c>
    </row>
    <row r="97" spans="1:7" ht="26.25" x14ac:dyDescent="0.25">
      <c r="A97" s="96"/>
      <c r="B97" s="97"/>
      <c r="C97" s="98"/>
      <c r="D97" s="99" t="s">
        <v>113</v>
      </c>
      <c r="E97" s="100">
        <v>100</v>
      </c>
      <c r="F97" s="103">
        <v>100</v>
      </c>
      <c r="G97" s="101">
        <f t="shared" si="1"/>
        <v>100</v>
      </c>
    </row>
    <row r="98" spans="1:7" ht="26.25" x14ac:dyDescent="0.25">
      <c r="A98" s="96"/>
      <c r="B98" s="97"/>
      <c r="C98" s="98"/>
      <c r="D98" s="99" t="s">
        <v>114</v>
      </c>
      <c r="E98" s="100">
        <v>30</v>
      </c>
      <c r="F98" s="103">
        <v>30</v>
      </c>
      <c r="G98" s="101">
        <f t="shared" si="1"/>
        <v>100</v>
      </c>
    </row>
    <row r="99" spans="1:7" ht="51.75" x14ac:dyDescent="0.25">
      <c r="A99" s="96"/>
      <c r="B99" s="97"/>
      <c r="C99" s="98"/>
      <c r="D99" s="99" t="s">
        <v>115</v>
      </c>
      <c r="E99" s="100">
        <v>97</v>
      </c>
      <c r="F99" s="103">
        <v>100</v>
      </c>
      <c r="G99" s="101">
        <f t="shared" si="1"/>
        <v>103.09278350515463</v>
      </c>
    </row>
    <row r="100" spans="1:7" ht="26.25" x14ac:dyDescent="0.25">
      <c r="A100" s="96">
        <v>24</v>
      </c>
      <c r="B100" s="97" t="s">
        <v>59</v>
      </c>
      <c r="C100" s="98" t="s">
        <v>111</v>
      </c>
      <c r="D100" s="99" t="s">
        <v>112</v>
      </c>
      <c r="E100" s="100">
        <v>100</v>
      </c>
      <c r="F100" s="103">
        <v>100</v>
      </c>
      <c r="G100" s="101">
        <f t="shared" si="1"/>
        <v>100</v>
      </c>
    </row>
    <row r="101" spans="1:7" ht="26.25" x14ac:dyDescent="0.25">
      <c r="A101" s="96"/>
      <c r="B101" s="97"/>
      <c r="C101" s="98"/>
      <c r="D101" s="99" t="s">
        <v>113</v>
      </c>
      <c r="E101" s="100">
        <v>100</v>
      </c>
      <c r="F101" s="103">
        <v>100</v>
      </c>
      <c r="G101" s="101">
        <f t="shared" si="1"/>
        <v>100</v>
      </c>
    </row>
    <row r="102" spans="1:7" ht="26.25" x14ac:dyDescent="0.25">
      <c r="A102" s="96"/>
      <c r="B102" s="97"/>
      <c r="C102" s="98"/>
      <c r="D102" s="99" t="s">
        <v>114</v>
      </c>
      <c r="E102" s="100">
        <v>30</v>
      </c>
      <c r="F102" s="103">
        <v>30</v>
      </c>
      <c r="G102" s="101">
        <f t="shared" si="1"/>
        <v>100</v>
      </c>
    </row>
    <row r="103" spans="1:7" ht="51.75" x14ac:dyDescent="0.25">
      <c r="A103" s="96"/>
      <c r="B103" s="97"/>
      <c r="C103" s="98"/>
      <c r="D103" s="99" t="s">
        <v>115</v>
      </c>
      <c r="E103" s="100">
        <v>97</v>
      </c>
      <c r="F103" s="103">
        <v>100</v>
      </c>
      <c r="G103" s="101">
        <f t="shared" si="1"/>
        <v>103.09278350515463</v>
      </c>
    </row>
    <row r="104" spans="1:7" ht="26.25" x14ac:dyDescent="0.25">
      <c r="A104" s="96">
        <v>25</v>
      </c>
      <c r="B104" s="97" t="s">
        <v>60</v>
      </c>
      <c r="C104" s="98" t="s">
        <v>111</v>
      </c>
      <c r="D104" s="99" t="s">
        <v>112</v>
      </c>
      <c r="E104" s="100">
        <v>100</v>
      </c>
      <c r="F104" s="103">
        <v>100</v>
      </c>
      <c r="G104" s="101">
        <f t="shared" si="1"/>
        <v>100</v>
      </c>
    </row>
    <row r="105" spans="1:7" ht="26.25" x14ac:dyDescent="0.25">
      <c r="A105" s="96"/>
      <c r="B105" s="97"/>
      <c r="C105" s="98"/>
      <c r="D105" s="99" t="s">
        <v>113</v>
      </c>
      <c r="E105" s="100">
        <v>100</v>
      </c>
      <c r="F105" s="103">
        <v>100</v>
      </c>
      <c r="G105" s="101">
        <f t="shared" si="1"/>
        <v>100</v>
      </c>
    </row>
    <row r="106" spans="1:7" ht="26.25" x14ac:dyDescent="0.25">
      <c r="A106" s="96"/>
      <c r="B106" s="97"/>
      <c r="C106" s="98"/>
      <c r="D106" s="99" t="s">
        <v>114</v>
      </c>
      <c r="E106" s="100">
        <v>30</v>
      </c>
      <c r="F106" s="103">
        <v>33</v>
      </c>
      <c r="G106" s="101">
        <f t="shared" si="1"/>
        <v>110.00000000000001</v>
      </c>
    </row>
    <row r="107" spans="1:7" ht="51.75" x14ac:dyDescent="0.25">
      <c r="A107" s="96"/>
      <c r="B107" s="97"/>
      <c r="C107" s="98"/>
      <c r="D107" s="99" t="s">
        <v>115</v>
      </c>
      <c r="E107" s="100">
        <v>97</v>
      </c>
      <c r="F107" s="103">
        <v>100</v>
      </c>
      <c r="G107" s="101">
        <f t="shared" si="1"/>
        <v>103.09278350515463</v>
      </c>
    </row>
    <row r="108" spans="1:7" ht="26.25" x14ac:dyDescent="0.25">
      <c r="A108" s="96">
        <v>26</v>
      </c>
      <c r="B108" s="97" t="s">
        <v>61</v>
      </c>
      <c r="C108" s="98" t="s">
        <v>111</v>
      </c>
      <c r="D108" s="99" t="s">
        <v>112</v>
      </c>
      <c r="E108" s="100">
        <v>100</v>
      </c>
      <c r="F108" s="103">
        <v>96.9</v>
      </c>
      <c r="G108" s="101">
        <f t="shared" si="1"/>
        <v>96.9</v>
      </c>
    </row>
    <row r="109" spans="1:7" ht="26.25" x14ac:dyDescent="0.25">
      <c r="A109" s="96"/>
      <c r="B109" s="97"/>
      <c r="C109" s="98"/>
      <c r="D109" s="99" t="s">
        <v>113</v>
      </c>
      <c r="E109" s="100">
        <v>100</v>
      </c>
      <c r="F109" s="103">
        <v>100</v>
      </c>
      <c r="G109" s="101">
        <f t="shared" si="1"/>
        <v>100</v>
      </c>
    </row>
    <row r="110" spans="1:7" ht="26.25" x14ac:dyDescent="0.25">
      <c r="A110" s="96"/>
      <c r="B110" s="97"/>
      <c r="C110" s="98"/>
      <c r="D110" s="99" t="s">
        <v>114</v>
      </c>
      <c r="E110" s="100">
        <v>30</v>
      </c>
      <c r="F110" s="103">
        <v>37</v>
      </c>
      <c r="G110" s="101">
        <f t="shared" si="1"/>
        <v>123.33333333333334</v>
      </c>
    </row>
    <row r="111" spans="1:7" ht="51.75" x14ac:dyDescent="0.25">
      <c r="A111" s="96"/>
      <c r="B111" s="97"/>
      <c r="C111" s="98"/>
      <c r="D111" s="99" t="s">
        <v>115</v>
      </c>
      <c r="E111" s="100">
        <v>97</v>
      </c>
      <c r="F111" s="103">
        <v>100</v>
      </c>
      <c r="G111" s="101">
        <f t="shared" si="1"/>
        <v>103.09278350515463</v>
      </c>
    </row>
    <row r="112" spans="1:7" ht="26.25" x14ac:dyDescent="0.25">
      <c r="A112" s="96">
        <v>27</v>
      </c>
      <c r="B112" s="97" t="s">
        <v>62</v>
      </c>
      <c r="C112" s="98" t="s">
        <v>111</v>
      </c>
      <c r="D112" s="99" t="s">
        <v>112</v>
      </c>
      <c r="E112" s="100">
        <v>100</v>
      </c>
      <c r="F112" s="103">
        <v>100</v>
      </c>
      <c r="G112" s="101">
        <f t="shared" si="1"/>
        <v>100</v>
      </c>
    </row>
    <row r="113" spans="1:7" ht="26.25" x14ac:dyDescent="0.25">
      <c r="A113" s="96"/>
      <c r="B113" s="97"/>
      <c r="C113" s="98"/>
      <c r="D113" s="99" t="s">
        <v>113</v>
      </c>
      <c r="E113" s="100">
        <v>100</v>
      </c>
      <c r="F113" s="103">
        <v>100</v>
      </c>
      <c r="G113" s="101">
        <f t="shared" si="1"/>
        <v>100</v>
      </c>
    </row>
    <row r="114" spans="1:7" ht="26.25" x14ac:dyDescent="0.25">
      <c r="A114" s="96"/>
      <c r="B114" s="97"/>
      <c r="C114" s="98"/>
      <c r="D114" s="99" t="s">
        <v>114</v>
      </c>
      <c r="E114" s="100">
        <v>30</v>
      </c>
      <c r="F114" s="103">
        <v>30</v>
      </c>
      <c r="G114" s="101">
        <f t="shared" si="1"/>
        <v>100</v>
      </c>
    </row>
    <row r="115" spans="1:7" ht="51.75" x14ac:dyDescent="0.25">
      <c r="A115" s="96"/>
      <c r="B115" s="97"/>
      <c r="C115" s="98"/>
      <c r="D115" s="99" t="s">
        <v>115</v>
      </c>
      <c r="E115" s="100">
        <v>97</v>
      </c>
      <c r="F115" s="103">
        <v>100</v>
      </c>
      <c r="G115" s="101">
        <f t="shared" si="1"/>
        <v>103.09278350515463</v>
      </c>
    </row>
    <row r="116" spans="1:7" ht="26.25" x14ac:dyDescent="0.25">
      <c r="A116" s="96">
        <v>28</v>
      </c>
      <c r="B116" s="97" t="s">
        <v>63</v>
      </c>
      <c r="C116" s="98" t="s">
        <v>111</v>
      </c>
      <c r="D116" s="99" t="s">
        <v>112</v>
      </c>
      <c r="E116" s="100">
        <v>100</v>
      </c>
      <c r="F116" s="103">
        <v>95.1</v>
      </c>
      <c r="G116" s="101">
        <f t="shared" si="1"/>
        <v>95.1</v>
      </c>
    </row>
    <row r="117" spans="1:7" ht="26.25" x14ac:dyDescent="0.25">
      <c r="A117" s="96"/>
      <c r="B117" s="97"/>
      <c r="C117" s="98"/>
      <c r="D117" s="99" t="s">
        <v>113</v>
      </c>
      <c r="E117" s="104">
        <v>100</v>
      </c>
      <c r="F117" s="105">
        <v>100</v>
      </c>
      <c r="G117" s="101">
        <f t="shared" si="1"/>
        <v>100</v>
      </c>
    </row>
    <row r="118" spans="1:7" ht="26.25" x14ac:dyDescent="0.25">
      <c r="A118" s="96"/>
      <c r="B118" s="97"/>
      <c r="C118" s="98"/>
      <c r="D118" s="99" t="s">
        <v>114</v>
      </c>
      <c r="E118" s="104">
        <v>30</v>
      </c>
      <c r="F118" s="105">
        <v>30</v>
      </c>
      <c r="G118" s="101">
        <f t="shared" si="1"/>
        <v>100</v>
      </c>
    </row>
    <row r="119" spans="1:7" ht="51.75" x14ac:dyDescent="0.25">
      <c r="A119" s="96"/>
      <c r="B119" s="97"/>
      <c r="C119" s="98"/>
      <c r="D119" s="99" t="s">
        <v>115</v>
      </c>
      <c r="E119" s="104">
        <v>97</v>
      </c>
      <c r="F119" s="105">
        <v>100</v>
      </c>
      <c r="G119" s="101">
        <f t="shared" si="1"/>
        <v>103.09278350515463</v>
      </c>
    </row>
    <row r="120" spans="1:7" ht="26.25" x14ac:dyDescent="0.25">
      <c r="A120" s="96">
        <v>29</v>
      </c>
      <c r="B120" s="97" t="s">
        <v>64</v>
      </c>
      <c r="C120" s="98" t="s">
        <v>111</v>
      </c>
      <c r="D120" s="99" t="s">
        <v>112</v>
      </c>
      <c r="E120" s="104">
        <v>100</v>
      </c>
      <c r="F120" s="105">
        <v>100</v>
      </c>
      <c r="G120" s="101">
        <f t="shared" si="1"/>
        <v>100</v>
      </c>
    </row>
    <row r="121" spans="1:7" ht="26.25" x14ac:dyDescent="0.25">
      <c r="A121" s="96"/>
      <c r="B121" s="97"/>
      <c r="C121" s="98"/>
      <c r="D121" s="99" t="s">
        <v>113</v>
      </c>
      <c r="E121" s="104">
        <v>100</v>
      </c>
      <c r="F121" s="105">
        <v>100</v>
      </c>
      <c r="G121" s="101">
        <f t="shared" si="1"/>
        <v>100</v>
      </c>
    </row>
    <row r="122" spans="1:7" ht="26.25" x14ac:dyDescent="0.25">
      <c r="A122" s="96"/>
      <c r="B122" s="97"/>
      <c r="C122" s="98"/>
      <c r="D122" s="99" t="s">
        <v>114</v>
      </c>
      <c r="E122" s="104">
        <v>30</v>
      </c>
      <c r="F122" s="105">
        <v>24</v>
      </c>
      <c r="G122" s="101">
        <f t="shared" si="1"/>
        <v>80</v>
      </c>
    </row>
    <row r="123" spans="1:7" ht="51.75" x14ac:dyDescent="0.25">
      <c r="A123" s="96"/>
      <c r="B123" s="97"/>
      <c r="C123" s="98"/>
      <c r="D123" s="99" t="s">
        <v>115</v>
      </c>
      <c r="E123" s="104">
        <v>97</v>
      </c>
      <c r="F123" s="105">
        <v>100</v>
      </c>
      <c r="G123" s="101">
        <f t="shared" si="1"/>
        <v>103.09278350515463</v>
      </c>
    </row>
    <row r="124" spans="1:7" ht="26.25" x14ac:dyDescent="0.25">
      <c r="A124" s="96">
        <v>30</v>
      </c>
      <c r="B124" s="97" t="s">
        <v>65</v>
      </c>
      <c r="C124" s="98" t="s">
        <v>111</v>
      </c>
      <c r="D124" s="99" t="s">
        <v>112</v>
      </c>
      <c r="E124" s="104">
        <v>100</v>
      </c>
      <c r="F124" s="105">
        <v>100</v>
      </c>
      <c r="G124" s="14">
        <f t="shared" si="1"/>
        <v>100</v>
      </c>
    </row>
    <row r="125" spans="1:7" ht="26.25" x14ac:dyDescent="0.25">
      <c r="A125" s="96"/>
      <c r="B125" s="97"/>
      <c r="C125" s="98"/>
      <c r="D125" s="99" t="s">
        <v>113</v>
      </c>
      <c r="E125" s="104">
        <v>100</v>
      </c>
      <c r="F125" s="105">
        <v>100</v>
      </c>
      <c r="G125" s="14">
        <f t="shared" si="1"/>
        <v>100</v>
      </c>
    </row>
    <row r="126" spans="1:7" ht="26.25" x14ac:dyDescent="0.25">
      <c r="A126" s="96"/>
      <c r="B126" s="97"/>
      <c r="C126" s="98"/>
      <c r="D126" s="99" t="s">
        <v>114</v>
      </c>
      <c r="E126" s="104">
        <v>30</v>
      </c>
      <c r="F126" s="105">
        <v>47</v>
      </c>
      <c r="G126" s="14">
        <f t="shared" si="1"/>
        <v>156.66666666666666</v>
      </c>
    </row>
    <row r="127" spans="1:7" ht="51.75" x14ac:dyDescent="0.25">
      <c r="A127" s="96"/>
      <c r="B127" s="97"/>
      <c r="C127" s="98"/>
      <c r="D127" s="99" t="s">
        <v>115</v>
      </c>
      <c r="E127" s="104">
        <v>97</v>
      </c>
      <c r="F127" s="105">
        <v>100</v>
      </c>
      <c r="G127" s="14">
        <f t="shared" si="1"/>
        <v>103.09278350515463</v>
      </c>
    </row>
    <row r="128" spans="1:7" ht="26.25" x14ac:dyDescent="0.25">
      <c r="A128" s="96">
        <v>31</v>
      </c>
      <c r="B128" s="97" t="s">
        <v>66</v>
      </c>
      <c r="C128" s="98" t="s">
        <v>111</v>
      </c>
      <c r="D128" s="99" t="s">
        <v>112</v>
      </c>
      <c r="E128" s="104">
        <v>100</v>
      </c>
      <c r="F128" s="105">
        <v>100</v>
      </c>
      <c r="G128" s="14">
        <f t="shared" si="1"/>
        <v>100</v>
      </c>
    </row>
    <row r="129" spans="1:7" ht="26.25" x14ac:dyDescent="0.25">
      <c r="A129" s="96"/>
      <c r="B129" s="97"/>
      <c r="C129" s="98"/>
      <c r="D129" s="99" t="s">
        <v>113</v>
      </c>
      <c r="E129" s="104">
        <v>100</v>
      </c>
      <c r="F129" s="105">
        <v>100</v>
      </c>
      <c r="G129" s="14">
        <f t="shared" si="1"/>
        <v>100</v>
      </c>
    </row>
    <row r="130" spans="1:7" ht="26.25" x14ac:dyDescent="0.25">
      <c r="A130" s="96"/>
      <c r="B130" s="97"/>
      <c r="C130" s="98"/>
      <c r="D130" s="99" t="s">
        <v>114</v>
      </c>
      <c r="E130" s="104">
        <v>30</v>
      </c>
      <c r="F130" s="105">
        <v>33</v>
      </c>
      <c r="G130" s="14">
        <f t="shared" si="1"/>
        <v>110.00000000000001</v>
      </c>
    </row>
    <row r="131" spans="1:7" ht="51.75" x14ac:dyDescent="0.25">
      <c r="A131" s="96"/>
      <c r="B131" s="97"/>
      <c r="C131" s="98"/>
      <c r="D131" s="99" t="s">
        <v>115</v>
      </c>
      <c r="E131" s="104">
        <v>97</v>
      </c>
      <c r="F131" s="105">
        <v>100</v>
      </c>
      <c r="G131" s="14">
        <f t="shared" si="1"/>
        <v>103.09278350515463</v>
      </c>
    </row>
    <row r="132" spans="1:7" ht="26.25" x14ac:dyDescent="0.25">
      <c r="A132" s="96">
        <v>32</v>
      </c>
      <c r="B132" s="97" t="s">
        <v>67</v>
      </c>
      <c r="C132" s="98" t="s">
        <v>111</v>
      </c>
      <c r="D132" s="99" t="s">
        <v>112</v>
      </c>
      <c r="E132" s="104">
        <v>100</v>
      </c>
      <c r="F132" s="105">
        <v>100</v>
      </c>
      <c r="G132" s="14">
        <f t="shared" si="1"/>
        <v>100</v>
      </c>
    </row>
    <row r="133" spans="1:7" ht="26.25" x14ac:dyDescent="0.25">
      <c r="A133" s="96"/>
      <c r="B133" s="97"/>
      <c r="C133" s="98"/>
      <c r="D133" s="99" t="s">
        <v>113</v>
      </c>
      <c r="E133" s="104">
        <v>100</v>
      </c>
      <c r="F133" s="105">
        <v>100</v>
      </c>
      <c r="G133" s="14">
        <f t="shared" si="1"/>
        <v>100</v>
      </c>
    </row>
    <row r="134" spans="1:7" ht="26.25" x14ac:dyDescent="0.25">
      <c r="A134" s="96"/>
      <c r="B134" s="97"/>
      <c r="C134" s="98"/>
      <c r="D134" s="99" t="s">
        <v>114</v>
      </c>
      <c r="E134" s="104">
        <v>30</v>
      </c>
      <c r="F134" s="105">
        <v>30</v>
      </c>
      <c r="G134" s="14">
        <f t="shared" si="1"/>
        <v>100</v>
      </c>
    </row>
    <row r="135" spans="1:7" ht="51.75" x14ac:dyDescent="0.25">
      <c r="A135" s="96"/>
      <c r="B135" s="97"/>
      <c r="C135" s="98"/>
      <c r="D135" s="99" t="s">
        <v>115</v>
      </c>
      <c r="E135" s="104">
        <v>97</v>
      </c>
      <c r="F135" s="105">
        <v>100</v>
      </c>
      <c r="G135" s="14">
        <f t="shared" si="1"/>
        <v>103.09278350515463</v>
      </c>
    </row>
    <row r="136" spans="1:7" ht="26.25" x14ac:dyDescent="0.25">
      <c r="A136" s="96">
        <v>33</v>
      </c>
      <c r="B136" s="97" t="s">
        <v>68</v>
      </c>
      <c r="C136" s="98" t="s">
        <v>111</v>
      </c>
      <c r="D136" s="99" t="s">
        <v>112</v>
      </c>
      <c r="E136" s="104">
        <v>100</v>
      </c>
      <c r="F136" s="105">
        <v>100</v>
      </c>
      <c r="G136" s="14">
        <f t="shared" si="1"/>
        <v>100</v>
      </c>
    </row>
    <row r="137" spans="1:7" ht="26.25" x14ac:dyDescent="0.25">
      <c r="A137" s="96"/>
      <c r="B137" s="97"/>
      <c r="C137" s="98"/>
      <c r="D137" s="99" t="s">
        <v>113</v>
      </c>
      <c r="E137" s="104">
        <v>100</v>
      </c>
      <c r="F137" s="105">
        <v>100</v>
      </c>
      <c r="G137" s="14">
        <f t="shared" si="1"/>
        <v>100</v>
      </c>
    </row>
    <row r="138" spans="1:7" ht="26.25" x14ac:dyDescent="0.25">
      <c r="A138" s="96"/>
      <c r="B138" s="97"/>
      <c r="C138" s="98"/>
      <c r="D138" s="99" t="s">
        <v>114</v>
      </c>
      <c r="E138" s="104">
        <v>30</v>
      </c>
      <c r="F138" s="105">
        <v>50</v>
      </c>
      <c r="G138" s="14">
        <f t="shared" si="1"/>
        <v>166.66666666666669</v>
      </c>
    </row>
    <row r="139" spans="1:7" ht="51.75" x14ac:dyDescent="0.25">
      <c r="A139" s="96"/>
      <c r="B139" s="97"/>
      <c r="C139" s="98"/>
      <c r="D139" s="99" t="s">
        <v>115</v>
      </c>
      <c r="E139" s="104">
        <v>97</v>
      </c>
      <c r="F139" s="105">
        <v>100</v>
      </c>
      <c r="G139" s="14">
        <f t="shared" si="1"/>
        <v>103.09278350515463</v>
      </c>
    </row>
    <row r="140" spans="1:7" ht="26.25" x14ac:dyDescent="0.25">
      <c r="A140" s="96">
        <v>34</v>
      </c>
      <c r="B140" s="97" t="s">
        <v>69</v>
      </c>
      <c r="C140" s="98" t="s">
        <v>111</v>
      </c>
      <c r="D140" s="99" t="s">
        <v>112</v>
      </c>
      <c r="E140" s="104">
        <v>100</v>
      </c>
      <c r="F140" s="105">
        <v>98</v>
      </c>
      <c r="G140" s="14">
        <f t="shared" si="1"/>
        <v>98</v>
      </c>
    </row>
    <row r="141" spans="1:7" ht="26.25" x14ac:dyDescent="0.25">
      <c r="A141" s="96"/>
      <c r="B141" s="97"/>
      <c r="C141" s="98"/>
      <c r="D141" s="99" t="s">
        <v>113</v>
      </c>
      <c r="E141" s="104">
        <v>100</v>
      </c>
      <c r="F141" s="105">
        <v>98.5</v>
      </c>
      <c r="G141" s="14">
        <f t="shared" si="1"/>
        <v>98.5</v>
      </c>
    </row>
    <row r="142" spans="1:7" ht="26.25" x14ac:dyDescent="0.25">
      <c r="A142" s="96"/>
      <c r="B142" s="97"/>
      <c r="C142" s="98"/>
      <c r="D142" s="99" t="s">
        <v>114</v>
      </c>
      <c r="E142" s="104">
        <v>30</v>
      </c>
      <c r="F142" s="105">
        <v>33</v>
      </c>
      <c r="G142" s="14">
        <f t="shared" si="1"/>
        <v>110.00000000000001</v>
      </c>
    </row>
    <row r="143" spans="1:7" ht="51.75" x14ac:dyDescent="0.25">
      <c r="A143" s="96"/>
      <c r="B143" s="97"/>
      <c r="C143" s="98"/>
      <c r="D143" s="99" t="s">
        <v>115</v>
      </c>
      <c r="E143" s="104">
        <v>97</v>
      </c>
      <c r="F143" s="105">
        <v>100</v>
      </c>
      <c r="G143" s="14">
        <f t="shared" si="1"/>
        <v>103.09278350515463</v>
      </c>
    </row>
    <row r="144" spans="1:7" ht="26.25" x14ac:dyDescent="0.25">
      <c r="A144" s="96">
        <v>35</v>
      </c>
      <c r="B144" s="97" t="s">
        <v>70</v>
      </c>
      <c r="C144" s="98" t="s">
        <v>111</v>
      </c>
      <c r="D144" s="99" t="s">
        <v>112</v>
      </c>
      <c r="E144" s="104">
        <v>100</v>
      </c>
      <c r="F144" s="105">
        <v>96.1</v>
      </c>
      <c r="G144" s="14">
        <f t="shared" si="1"/>
        <v>96.1</v>
      </c>
    </row>
    <row r="145" spans="1:7" ht="26.25" x14ac:dyDescent="0.25">
      <c r="A145" s="96"/>
      <c r="B145" s="97"/>
      <c r="C145" s="98"/>
      <c r="D145" s="99" t="s">
        <v>113</v>
      </c>
      <c r="E145" s="104">
        <v>100</v>
      </c>
      <c r="F145" s="105">
        <v>100</v>
      </c>
      <c r="G145" s="14">
        <f t="shared" si="1"/>
        <v>100</v>
      </c>
    </row>
    <row r="146" spans="1:7" ht="26.25" x14ac:dyDescent="0.25">
      <c r="A146" s="96"/>
      <c r="B146" s="97"/>
      <c r="C146" s="98"/>
      <c r="D146" s="99" t="s">
        <v>114</v>
      </c>
      <c r="E146" s="104">
        <v>30</v>
      </c>
      <c r="F146" s="105">
        <v>33</v>
      </c>
      <c r="G146" s="14">
        <f t="shared" si="1"/>
        <v>110.00000000000001</v>
      </c>
    </row>
    <row r="147" spans="1:7" ht="51.75" x14ac:dyDescent="0.25">
      <c r="A147" s="96"/>
      <c r="B147" s="97"/>
      <c r="C147" s="98"/>
      <c r="D147" s="99" t="s">
        <v>115</v>
      </c>
      <c r="E147" s="104">
        <v>97</v>
      </c>
      <c r="F147" s="105">
        <v>100</v>
      </c>
      <c r="G147" s="14">
        <f t="shared" si="1"/>
        <v>103.09278350515463</v>
      </c>
    </row>
    <row r="148" spans="1:7" ht="26.25" x14ac:dyDescent="0.25">
      <c r="A148" s="96">
        <v>36</v>
      </c>
      <c r="B148" s="97" t="s">
        <v>71</v>
      </c>
      <c r="C148" s="98" t="s">
        <v>111</v>
      </c>
      <c r="D148" s="99" t="s">
        <v>112</v>
      </c>
      <c r="E148" s="104">
        <v>100</v>
      </c>
      <c r="F148" s="105">
        <v>100</v>
      </c>
      <c r="G148" s="14">
        <f t="shared" si="1"/>
        <v>100</v>
      </c>
    </row>
    <row r="149" spans="1:7" ht="26.25" x14ac:dyDescent="0.25">
      <c r="A149" s="96"/>
      <c r="B149" s="97"/>
      <c r="C149" s="98"/>
      <c r="D149" s="99" t="s">
        <v>113</v>
      </c>
      <c r="E149" s="104">
        <v>100</v>
      </c>
      <c r="F149" s="105">
        <v>100</v>
      </c>
      <c r="G149" s="14">
        <f t="shared" si="1"/>
        <v>100</v>
      </c>
    </row>
    <row r="150" spans="1:7" ht="26.25" x14ac:dyDescent="0.25">
      <c r="A150" s="96"/>
      <c r="B150" s="97"/>
      <c r="C150" s="98"/>
      <c r="D150" s="99" t="s">
        <v>114</v>
      </c>
      <c r="E150" s="104">
        <v>30</v>
      </c>
      <c r="F150" s="105">
        <v>41.7</v>
      </c>
      <c r="G150" s="14">
        <f t="shared" si="1"/>
        <v>139</v>
      </c>
    </row>
    <row r="151" spans="1:7" ht="51.75" x14ac:dyDescent="0.25">
      <c r="A151" s="96"/>
      <c r="B151" s="97"/>
      <c r="C151" s="98"/>
      <c r="D151" s="99" t="s">
        <v>115</v>
      </c>
      <c r="E151" s="104">
        <v>97</v>
      </c>
      <c r="F151" s="105">
        <v>100</v>
      </c>
      <c r="G151" s="14">
        <f t="shared" si="1"/>
        <v>103.09278350515463</v>
      </c>
    </row>
    <row r="152" spans="1:7" ht="26.25" x14ac:dyDescent="0.25">
      <c r="A152" s="96">
        <v>37</v>
      </c>
      <c r="B152" s="97" t="s">
        <v>72</v>
      </c>
      <c r="C152" s="98" t="s">
        <v>111</v>
      </c>
      <c r="D152" s="99" t="s">
        <v>112</v>
      </c>
      <c r="E152" s="104">
        <v>100</v>
      </c>
      <c r="F152" s="105">
        <v>100</v>
      </c>
      <c r="G152" s="14">
        <f t="shared" si="1"/>
        <v>100</v>
      </c>
    </row>
    <row r="153" spans="1:7" ht="26.25" x14ac:dyDescent="0.25">
      <c r="A153" s="96"/>
      <c r="B153" s="97"/>
      <c r="C153" s="98"/>
      <c r="D153" s="99" t="s">
        <v>113</v>
      </c>
      <c r="E153" s="104">
        <v>100</v>
      </c>
      <c r="F153" s="105">
        <v>100</v>
      </c>
      <c r="G153" s="14">
        <f t="shared" si="1"/>
        <v>100</v>
      </c>
    </row>
    <row r="154" spans="1:7" ht="26.25" x14ac:dyDescent="0.25">
      <c r="A154" s="96"/>
      <c r="B154" s="97"/>
      <c r="C154" s="98"/>
      <c r="D154" s="99" t="s">
        <v>114</v>
      </c>
      <c r="E154" s="104">
        <v>30</v>
      </c>
      <c r="F154" s="105">
        <v>31</v>
      </c>
      <c r="G154" s="14">
        <f t="shared" si="1"/>
        <v>103.33333333333334</v>
      </c>
    </row>
    <row r="155" spans="1:7" ht="51.75" x14ac:dyDescent="0.25">
      <c r="A155" s="96"/>
      <c r="B155" s="97"/>
      <c r="C155" s="98"/>
      <c r="D155" s="99" t="s">
        <v>115</v>
      </c>
      <c r="E155" s="104">
        <v>97</v>
      </c>
      <c r="F155" s="105">
        <v>100</v>
      </c>
      <c r="G155" s="14">
        <f t="shared" si="1"/>
        <v>103.09278350515463</v>
      </c>
    </row>
    <row r="156" spans="1:7" ht="26.25" hidden="1" x14ac:dyDescent="0.25">
      <c r="A156" s="96"/>
      <c r="B156" s="106" t="s">
        <v>116</v>
      </c>
      <c r="C156" s="107" t="s">
        <v>111</v>
      </c>
      <c r="D156" s="108" t="s">
        <v>112</v>
      </c>
      <c r="E156" s="104">
        <v>100</v>
      </c>
      <c r="F156" s="105"/>
      <c r="G156" s="14"/>
    </row>
    <row r="157" spans="1:7" ht="26.25" hidden="1" x14ac:dyDescent="0.25">
      <c r="A157" s="96"/>
      <c r="B157" s="106"/>
      <c r="C157" s="107"/>
      <c r="D157" s="108" t="s">
        <v>113</v>
      </c>
      <c r="E157" s="104">
        <v>100</v>
      </c>
      <c r="F157" s="105"/>
      <c r="G157" s="14"/>
    </row>
    <row r="158" spans="1:7" ht="26.25" hidden="1" x14ac:dyDescent="0.25">
      <c r="A158" s="96"/>
      <c r="B158" s="106"/>
      <c r="C158" s="107"/>
      <c r="D158" s="108" t="s">
        <v>114</v>
      </c>
      <c r="E158" s="104">
        <v>30</v>
      </c>
      <c r="F158" s="109"/>
      <c r="G158" s="14"/>
    </row>
    <row r="159" spans="1:7" ht="51.75" hidden="1" x14ac:dyDescent="0.25">
      <c r="A159" s="96"/>
      <c r="B159" s="106"/>
      <c r="C159" s="107"/>
      <c r="D159" s="108" t="s">
        <v>115</v>
      </c>
      <c r="E159" s="104">
        <v>97</v>
      </c>
      <c r="F159" s="109"/>
      <c r="G159" s="14"/>
    </row>
    <row r="160" spans="1:7" ht="29.25" customHeight="1" x14ac:dyDescent="0.25">
      <c r="A160" s="7"/>
      <c r="B160" s="110" t="s">
        <v>3</v>
      </c>
      <c r="C160" s="110"/>
      <c r="D160" s="110"/>
      <c r="E160" s="110"/>
      <c r="F160" s="110"/>
      <c r="G160" s="110"/>
    </row>
    <row r="161" spans="1:7" ht="45.75" customHeight="1" x14ac:dyDescent="0.25">
      <c r="A161" s="96">
        <v>38</v>
      </c>
      <c r="B161" s="97" t="s">
        <v>33</v>
      </c>
      <c r="C161" s="111" t="s">
        <v>117</v>
      </c>
      <c r="D161" s="99" t="s">
        <v>112</v>
      </c>
      <c r="E161" s="104">
        <v>100</v>
      </c>
      <c r="F161" s="14">
        <v>98.8</v>
      </c>
      <c r="G161" s="14">
        <f t="shared" ref="G161:G224" si="2">F161/E161*100</f>
        <v>98.8</v>
      </c>
    </row>
    <row r="162" spans="1:7" ht="45.75" customHeight="1" x14ac:dyDescent="0.25">
      <c r="A162" s="96"/>
      <c r="B162" s="97"/>
      <c r="C162" s="112"/>
      <c r="D162" s="99" t="s">
        <v>113</v>
      </c>
      <c r="E162" s="104">
        <v>100</v>
      </c>
      <c r="F162" s="14">
        <v>100</v>
      </c>
      <c r="G162" s="14">
        <f t="shared" si="2"/>
        <v>100</v>
      </c>
    </row>
    <row r="163" spans="1:7" ht="48" customHeight="1" x14ac:dyDescent="0.25">
      <c r="A163" s="96"/>
      <c r="B163" s="97"/>
      <c r="C163" s="112"/>
      <c r="D163" s="99" t="s">
        <v>114</v>
      </c>
      <c r="E163" s="104">
        <v>75</v>
      </c>
      <c r="F163" s="14">
        <v>93</v>
      </c>
      <c r="G163" s="14">
        <f t="shared" si="2"/>
        <v>124</v>
      </c>
    </row>
    <row r="164" spans="1:7" ht="63" customHeight="1" x14ac:dyDescent="0.25">
      <c r="A164" s="96"/>
      <c r="B164" s="97"/>
      <c r="C164" s="112"/>
      <c r="D164" s="99" t="s">
        <v>118</v>
      </c>
      <c r="E164" s="104">
        <v>100</v>
      </c>
      <c r="F164" s="14">
        <v>73.400000000000006</v>
      </c>
      <c r="G164" s="14">
        <f t="shared" si="2"/>
        <v>73.400000000000006</v>
      </c>
    </row>
    <row r="165" spans="1:7" ht="48" customHeight="1" x14ac:dyDescent="0.25">
      <c r="A165" s="96"/>
      <c r="B165" s="97"/>
      <c r="C165" s="112"/>
      <c r="D165" s="99" t="s">
        <v>119</v>
      </c>
      <c r="E165" s="104">
        <v>80</v>
      </c>
      <c r="F165" s="14">
        <v>83.2</v>
      </c>
      <c r="G165" s="14">
        <f t="shared" si="2"/>
        <v>104</v>
      </c>
    </row>
    <row r="166" spans="1:7" ht="51.75" x14ac:dyDescent="0.25">
      <c r="A166" s="96"/>
      <c r="B166" s="97"/>
      <c r="C166" s="112"/>
      <c r="D166" s="99" t="s">
        <v>115</v>
      </c>
      <c r="E166" s="113">
        <v>97</v>
      </c>
      <c r="F166" s="109">
        <v>100</v>
      </c>
      <c r="G166" s="14">
        <f t="shared" si="2"/>
        <v>103.09278350515463</v>
      </c>
    </row>
    <row r="167" spans="1:7" ht="26.25" x14ac:dyDescent="0.25">
      <c r="A167" s="114">
        <v>39</v>
      </c>
      <c r="B167" s="97" t="s">
        <v>34</v>
      </c>
      <c r="C167" s="111" t="s">
        <v>117</v>
      </c>
      <c r="D167" s="99" t="s">
        <v>112</v>
      </c>
      <c r="E167" s="104">
        <v>100</v>
      </c>
      <c r="F167" s="109">
        <v>100</v>
      </c>
      <c r="G167" s="14">
        <f t="shared" si="2"/>
        <v>100</v>
      </c>
    </row>
    <row r="168" spans="1:7" ht="26.25" x14ac:dyDescent="0.25">
      <c r="A168" s="114"/>
      <c r="B168" s="97"/>
      <c r="C168" s="112"/>
      <c r="D168" s="99" t="s">
        <v>113</v>
      </c>
      <c r="E168" s="104">
        <v>100</v>
      </c>
      <c r="F168" s="109">
        <v>100</v>
      </c>
      <c r="G168" s="14">
        <f t="shared" si="2"/>
        <v>100</v>
      </c>
    </row>
    <row r="169" spans="1:7" ht="26.25" x14ac:dyDescent="0.25">
      <c r="A169" s="114"/>
      <c r="B169" s="97"/>
      <c r="C169" s="112"/>
      <c r="D169" s="99" t="s">
        <v>114</v>
      </c>
      <c r="E169" s="104">
        <v>75</v>
      </c>
      <c r="F169" s="109">
        <v>69</v>
      </c>
      <c r="G169" s="14">
        <f t="shared" si="2"/>
        <v>92</v>
      </c>
    </row>
    <row r="170" spans="1:7" ht="26.25" x14ac:dyDescent="0.25">
      <c r="A170" s="114"/>
      <c r="B170" s="97"/>
      <c r="C170" s="112"/>
      <c r="D170" s="99" t="s">
        <v>118</v>
      </c>
      <c r="E170" s="104">
        <v>100</v>
      </c>
      <c r="F170" s="109">
        <v>100</v>
      </c>
      <c r="G170" s="14">
        <f t="shared" si="2"/>
        <v>100</v>
      </c>
    </row>
    <row r="171" spans="1:7" ht="26.25" x14ac:dyDescent="0.25">
      <c r="A171" s="114"/>
      <c r="B171" s="97"/>
      <c r="C171" s="112"/>
      <c r="D171" s="99" t="s">
        <v>119</v>
      </c>
      <c r="E171" s="104">
        <v>80</v>
      </c>
      <c r="F171" s="109">
        <v>94</v>
      </c>
      <c r="G171" s="14">
        <f t="shared" si="2"/>
        <v>117.5</v>
      </c>
    </row>
    <row r="172" spans="1:7" ht="51.75" x14ac:dyDescent="0.25">
      <c r="A172" s="114"/>
      <c r="B172" s="97"/>
      <c r="C172" s="112"/>
      <c r="D172" s="99" t="s">
        <v>115</v>
      </c>
      <c r="E172" s="113">
        <v>97</v>
      </c>
      <c r="F172" s="109">
        <v>100</v>
      </c>
      <c r="G172" s="14">
        <f t="shared" si="2"/>
        <v>103.09278350515463</v>
      </c>
    </row>
    <row r="173" spans="1:7" ht="26.25" x14ac:dyDescent="0.25">
      <c r="A173" s="114">
        <v>40</v>
      </c>
      <c r="B173" s="97" t="s">
        <v>35</v>
      </c>
      <c r="C173" s="111" t="s">
        <v>117</v>
      </c>
      <c r="D173" s="99" t="s">
        <v>112</v>
      </c>
      <c r="E173" s="104">
        <v>100</v>
      </c>
      <c r="F173" s="109">
        <v>100</v>
      </c>
      <c r="G173" s="14">
        <f t="shared" si="2"/>
        <v>100</v>
      </c>
    </row>
    <row r="174" spans="1:7" ht="26.25" x14ac:dyDescent="0.25">
      <c r="A174" s="114"/>
      <c r="B174" s="97"/>
      <c r="C174" s="112"/>
      <c r="D174" s="99" t="s">
        <v>113</v>
      </c>
      <c r="E174" s="104">
        <v>100</v>
      </c>
      <c r="F174" s="109">
        <v>100</v>
      </c>
      <c r="G174" s="14">
        <f t="shared" si="2"/>
        <v>100</v>
      </c>
    </row>
    <row r="175" spans="1:7" ht="26.25" x14ac:dyDescent="0.25">
      <c r="A175" s="114"/>
      <c r="B175" s="97"/>
      <c r="C175" s="112"/>
      <c r="D175" s="99" t="s">
        <v>114</v>
      </c>
      <c r="E175" s="104">
        <v>75</v>
      </c>
      <c r="F175" s="109">
        <v>74</v>
      </c>
      <c r="G175" s="14">
        <f t="shared" si="2"/>
        <v>98.666666666666671</v>
      </c>
    </row>
    <row r="176" spans="1:7" ht="26.25" x14ac:dyDescent="0.25">
      <c r="A176" s="114"/>
      <c r="B176" s="97"/>
      <c r="C176" s="112"/>
      <c r="D176" s="99" t="s">
        <v>118</v>
      </c>
      <c r="E176" s="104">
        <v>100</v>
      </c>
      <c r="F176" s="109">
        <v>100</v>
      </c>
      <c r="G176" s="14">
        <f t="shared" si="2"/>
        <v>100</v>
      </c>
    </row>
    <row r="177" spans="1:7" ht="26.25" x14ac:dyDescent="0.25">
      <c r="A177" s="114"/>
      <c r="B177" s="97"/>
      <c r="C177" s="112"/>
      <c r="D177" s="99" t="s">
        <v>119</v>
      </c>
      <c r="E177" s="104">
        <v>80</v>
      </c>
      <c r="F177" s="109">
        <v>83</v>
      </c>
      <c r="G177" s="14">
        <f t="shared" si="2"/>
        <v>103.75000000000001</v>
      </c>
    </row>
    <row r="178" spans="1:7" ht="51.75" x14ac:dyDescent="0.25">
      <c r="A178" s="114"/>
      <c r="B178" s="97"/>
      <c r="C178" s="112"/>
      <c r="D178" s="99" t="s">
        <v>115</v>
      </c>
      <c r="E178" s="113">
        <v>97</v>
      </c>
      <c r="F178" s="109">
        <v>100</v>
      </c>
      <c r="G178" s="14">
        <f t="shared" si="2"/>
        <v>103.09278350515463</v>
      </c>
    </row>
    <row r="179" spans="1:7" ht="26.25" x14ac:dyDescent="0.25">
      <c r="A179" s="114">
        <v>41</v>
      </c>
      <c r="B179" s="115" t="s">
        <v>36</v>
      </c>
      <c r="C179" s="111" t="s">
        <v>117</v>
      </c>
      <c r="D179" s="99" t="s">
        <v>112</v>
      </c>
      <c r="E179" s="104">
        <v>100</v>
      </c>
      <c r="F179" s="109">
        <v>100</v>
      </c>
      <c r="G179" s="14">
        <f t="shared" si="2"/>
        <v>100</v>
      </c>
    </row>
    <row r="180" spans="1:7" ht="26.25" x14ac:dyDescent="0.25">
      <c r="A180" s="114"/>
      <c r="B180" s="115"/>
      <c r="C180" s="112"/>
      <c r="D180" s="99" t="s">
        <v>113</v>
      </c>
      <c r="E180" s="104">
        <v>100</v>
      </c>
      <c r="F180" s="109">
        <v>100</v>
      </c>
      <c r="G180" s="14">
        <f t="shared" si="2"/>
        <v>100</v>
      </c>
    </row>
    <row r="181" spans="1:7" ht="26.25" x14ac:dyDescent="0.25">
      <c r="A181" s="114"/>
      <c r="B181" s="115"/>
      <c r="C181" s="112"/>
      <c r="D181" s="99" t="s">
        <v>114</v>
      </c>
      <c r="E181" s="104">
        <v>75</v>
      </c>
      <c r="F181" s="109">
        <v>84</v>
      </c>
      <c r="G181" s="14">
        <f t="shared" si="2"/>
        <v>112.00000000000001</v>
      </c>
    </row>
    <row r="182" spans="1:7" ht="26.25" x14ac:dyDescent="0.25">
      <c r="A182" s="114"/>
      <c r="B182" s="115"/>
      <c r="C182" s="112"/>
      <c r="D182" s="99" t="s">
        <v>118</v>
      </c>
      <c r="E182" s="104">
        <v>100</v>
      </c>
      <c r="F182" s="109">
        <v>100</v>
      </c>
      <c r="G182" s="14">
        <f t="shared" si="2"/>
        <v>100</v>
      </c>
    </row>
    <row r="183" spans="1:7" ht="26.25" x14ac:dyDescent="0.25">
      <c r="A183" s="114"/>
      <c r="B183" s="115"/>
      <c r="C183" s="112"/>
      <c r="D183" s="99" t="s">
        <v>119</v>
      </c>
      <c r="E183" s="104">
        <v>80</v>
      </c>
      <c r="F183" s="109">
        <v>82</v>
      </c>
      <c r="G183" s="14">
        <f t="shared" si="2"/>
        <v>102.49999999999999</v>
      </c>
    </row>
    <row r="184" spans="1:7" ht="51.75" x14ac:dyDescent="0.25">
      <c r="A184" s="114"/>
      <c r="B184" s="115"/>
      <c r="C184" s="112"/>
      <c r="D184" s="99" t="s">
        <v>115</v>
      </c>
      <c r="E184" s="113">
        <v>97</v>
      </c>
      <c r="F184" s="109">
        <v>100</v>
      </c>
      <c r="G184" s="14">
        <f t="shared" si="2"/>
        <v>103.09278350515463</v>
      </c>
    </row>
    <row r="185" spans="1:7" ht="26.25" x14ac:dyDescent="0.25">
      <c r="A185" s="114">
        <v>42</v>
      </c>
      <c r="B185" s="97" t="s">
        <v>37</v>
      </c>
      <c r="C185" s="111" t="s">
        <v>117</v>
      </c>
      <c r="D185" s="99" t="s">
        <v>112</v>
      </c>
      <c r="E185" s="104">
        <v>100</v>
      </c>
      <c r="F185" s="109">
        <v>100</v>
      </c>
      <c r="G185" s="14">
        <f t="shared" si="2"/>
        <v>100</v>
      </c>
    </row>
    <row r="186" spans="1:7" ht="26.25" x14ac:dyDescent="0.25">
      <c r="A186" s="114"/>
      <c r="B186" s="97"/>
      <c r="C186" s="112"/>
      <c r="D186" s="99" t="s">
        <v>113</v>
      </c>
      <c r="E186" s="104">
        <v>100</v>
      </c>
      <c r="F186" s="109">
        <v>100</v>
      </c>
      <c r="G186" s="14">
        <f t="shared" si="2"/>
        <v>100</v>
      </c>
    </row>
    <row r="187" spans="1:7" ht="26.25" x14ac:dyDescent="0.25">
      <c r="A187" s="114"/>
      <c r="B187" s="97"/>
      <c r="C187" s="112"/>
      <c r="D187" s="99" t="s">
        <v>114</v>
      </c>
      <c r="E187" s="104">
        <v>75</v>
      </c>
      <c r="F187" s="109">
        <v>75.7</v>
      </c>
      <c r="G187" s="14">
        <f t="shared" si="2"/>
        <v>100.93333333333334</v>
      </c>
    </row>
    <row r="188" spans="1:7" ht="26.25" x14ac:dyDescent="0.25">
      <c r="A188" s="114"/>
      <c r="B188" s="97"/>
      <c r="C188" s="112"/>
      <c r="D188" s="99" t="s">
        <v>118</v>
      </c>
      <c r="E188" s="104">
        <v>100</v>
      </c>
      <c r="F188" s="109">
        <v>100</v>
      </c>
      <c r="G188" s="14">
        <f t="shared" si="2"/>
        <v>100</v>
      </c>
    </row>
    <row r="189" spans="1:7" ht="26.25" x14ac:dyDescent="0.25">
      <c r="A189" s="114"/>
      <c r="B189" s="97"/>
      <c r="C189" s="112"/>
      <c r="D189" s="99" t="s">
        <v>119</v>
      </c>
      <c r="E189" s="104">
        <v>80</v>
      </c>
      <c r="F189" s="109">
        <v>82.3</v>
      </c>
      <c r="G189" s="14">
        <f t="shared" si="2"/>
        <v>102.875</v>
      </c>
    </row>
    <row r="190" spans="1:7" ht="51.75" x14ac:dyDescent="0.25">
      <c r="A190" s="114"/>
      <c r="B190" s="97"/>
      <c r="C190" s="112"/>
      <c r="D190" s="99" t="s">
        <v>115</v>
      </c>
      <c r="E190" s="113">
        <v>97</v>
      </c>
      <c r="F190" s="109">
        <v>100</v>
      </c>
      <c r="G190" s="14">
        <f t="shared" si="2"/>
        <v>103.09278350515463</v>
      </c>
    </row>
    <row r="191" spans="1:7" ht="26.25" x14ac:dyDescent="0.25">
      <c r="A191" s="114">
        <v>43</v>
      </c>
      <c r="B191" s="97" t="s">
        <v>38</v>
      </c>
      <c r="C191" s="111" t="s">
        <v>117</v>
      </c>
      <c r="D191" s="99" t="s">
        <v>112</v>
      </c>
      <c r="E191" s="104">
        <v>100</v>
      </c>
      <c r="F191" s="109">
        <v>92.5</v>
      </c>
      <c r="G191" s="14">
        <f t="shared" si="2"/>
        <v>92.5</v>
      </c>
    </row>
    <row r="192" spans="1:7" ht="26.25" x14ac:dyDescent="0.25">
      <c r="A192" s="114"/>
      <c r="B192" s="97"/>
      <c r="C192" s="112"/>
      <c r="D192" s="99" t="s">
        <v>113</v>
      </c>
      <c r="E192" s="104">
        <v>100</v>
      </c>
      <c r="F192" s="109">
        <v>100</v>
      </c>
      <c r="G192" s="14">
        <f t="shared" si="2"/>
        <v>100</v>
      </c>
    </row>
    <row r="193" spans="1:7" ht="26.25" x14ac:dyDescent="0.25">
      <c r="A193" s="114"/>
      <c r="B193" s="97"/>
      <c r="C193" s="112"/>
      <c r="D193" s="99" t="s">
        <v>114</v>
      </c>
      <c r="E193" s="104">
        <v>75</v>
      </c>
      <c r="F193" s="109">
        <v>85</v>
      </c>
      <c r="G193" s="14">
        <f t="shared" si="2"/>
        <v>113.33333333333333</v>
      </c>
    </row>
    <row r="194" spans="1:7" ht="26.25" x14ac:dyDescent="0.25">
      <c r="A194" s="114"/>
      <c r="B194" s="97"/>
      <c r="C194" s="112"/>
      <c r="D194" s="99" t="s">
        <v>118</v>
      </c>
      <c r="E194" s="104">
        <v>100</v>
      </c>
      <c r="F194" s="109">
        <v>100</v>
      </c>
      <c r="G194" s="14">
        <f t="shared" si="2"/>
        <v>100</v>
      </c>
    </row>
    <row r="195" spans="1:7" ht="26.25" x14ac:dyDescent="0.25">
      <c r="A195" s="114"/>
      <c r="B195" s="97"/>
      <c r="C195" s="112"/>
      <c r="D195" s="99" t="s">
        <v>119</v>
      </c>
      <c r="E195" s="104">
        <v>80</v>
      </c>
      <c r="F195" s="109">
        <v>82.3</v>
      </c>
      <c r="G195" s="14">
        <f t="shared" si="2"/>
        <v>102.875</v>
      </c>
    </row>
    <row r="196" spans="1:7" ht="51.75" x14ac:dyDescent="0.25">
      <c r="A196" s="114"/>
      <c r="B196" s="97"/>
      <c r="C196" s="112"/>
      <c r="D196" s="99" t="s">
        <v>115</v>
      </c>
      <c r="E196" s="113">
        <v>97</v>
      </c>
      <c r="F196" s="109">
        <v>100</v>
      </c>
      <c r="G196" s="14">
        <f t="shared" si="2"/>
        <v>103.09278350515463</v>
      </c>
    </row>
    <row r="197" spans="1:7" ht="26.25" x14ac:dyDescent="0.25">
      <c r="A197" s="114">
        <v>44</v>
      </c>
      <c r="B197" s="97" t="s">
        <v>39</v>
      </c>
      <c r="C197" s="111" t="s">
        <v>117</v>
      </c>
      <c r="D197" s="99" t="s">
        <v>112</v>
      </c>
      <c r="E197" s="104">
        <v>100</v>
      </c>
      <c r="F197" s="109">
        <v>100</v>
      </c>
      <c r="G197" s="14">
        <f t="shared" si="2"/>
        <v>100</v>
      </c>
    </row>
    <row r="198" spans="1:7" ht="26.25" x14ac:dyDescent="0.25">
      <c r="A198" s="114"/>
      <c r="B198" s="97"/>
      <c r="C198" s="112"/>
      <c r="D198" s="99" t="s">
        <v>113</v>
      </c>
      <c r="E198" s="104">
        <v>100</v>
      </c>
      <c r="F198" s="109">
        <v>100</v>
      </c>
      <c r="G198" s="14">
        <f t="shared" si="2"/>
        <v>100</v>
      </c>
    </row>
    <row r="199" spans="1:7" ht="26.25" x14ac:dyDescent="0.25">
      <c r="A199" s="114"/>
      <c r="B199" s="97"/>
      <c r="C199" s="112"/>
      <c r="D199" s="99" t="s">
        <v>114</v>
      </c>
      <c r="E199" s="104">
        <v>75</v>
      </c>
      <c r="F199" s="109">
        <v>82</v>
      </c>
      <c r="G199" s="14">
        <f t="shared" si="2"/>
        <v>109.33333333333333</v>
      </c>
    </row>
    <row r="200" spans="1:7" ht="26.25" x14ac:dyDescent="0.25">
      <c r="A200" s="114"/>
      <c r="B200" s="97"/>
      <c r="C200" s="112"/>
      <c r="D200" s="99" t="s">
        <v>118</v>
      </c>
      <c r="E200" s="104">
        <v>100</v>
      </c>
      <c r="F200" s="109">
        <v>100</v>
      </c>
      <c r="G200" s="14">
        <f t="shared" si="2"/>
        <v>100</v>
      </c>
    </row>
    <row r="201" spans="1:7" ht="26.25" x14ac:dyDescent="0.25">
      <c r="A201" s="114"/>
      <c r="B201" s="97"/>
      <c r="C201" s="112"/>
      <c r="D201" s="99" t="s">
        <v>119</v>
      </c>
      <c r="E201" s="104">
        <v>80</v>
      </c>
      <c r="F201" s="109">
        <v>90</v>
      </c>
      <c r="G201" s="14">
        <f t="shared" si="2"/>
        <v>112.5</v>
      </c>
    </row>
    <row r="202" spans="1:7" ht="51.75" x14ac:dyDescent="0.25">
      <c r="A202" s="114"/>
      <c r="B202" s="97"/>
      <c r="C202" s="112"/>
      <c r="D202" s="99" t="s">
        <v>115</v>
      </c>
      <c r="E202" s="113">
        <v>97</v>
      </c>
      <c r="F202" s="109">
        <v>100</v>
      </c>
      <c r="G202" s="14">
        <f t="shared" si="2"/>
        <v>103.09278350515463</v>
      </c>
    </row>
    <row r="203" spans="1:7" ht="26.25" x14ac:dyDescent="0.25">
      <c r="A203" s="114">
        <v>45</v>
      </c>
      <c r="B203" s="97" t="s">
        <v>40</v>
      </c>
      <c r="C203" s="111" t="s">
        <v>117</v>
      </c>
      <c r="D203" s="99" t="s">
        <v>112</v>
      </c>
      <c r="E203" s="104">
        <v>100</v>
      </c>
      <c r="F203" s="109">
        <v>100</v>
      </c>
      <c r="G203" s="14">
        <f t="shared" si="2"/>
        <v>100</v>
      </c>
    </row>
    <row r="204" spans="1:7" ht="26.25" x14ac:dyDescent="0.25">
      <c r="A204" s="114"/>
      <c r="B204" s="97"/>
      <c r="C204" s="112"/>
      <c r="D204" s="99" t="s">
        <v>113</v>
      </c>
      <c r="E204" s="104">
        <v>100</v>
      </c>
      <c r="F204" s="109">
        <v>100</v>
      </c>
      <c r="G204" s="14">
        <f t="shared" si="2"/>
        <v>100</v>
      </c>
    </row>
    <row r="205" spans="1:7" ht="26.25" x14ac:dyDescent="0.25">
      <c r="A205" s="114"/>
      <c r="B205" s="97"/>
      <c r="C205" s="112"/>
      <c r="D205" s="99" t="s">
        <v>114</v>
      </c>
      <c r="E205" s="104">
        <v>75</v>
      </c>
      <c r="F205" s="109">
        <v>89</v>
      </c>
      <c r="G205" s="14">
        <f t="shared" si="2"/>
        <v>118.66666666666667</v>
      </c>
    </row>
    <row r="206" spans="1:7" ht="26.25" x14ac:dyDescent="0.25">
      <c r="A206" s="114"/>
      <c r="B206" s="97"/>
      <c r="C206" s="112"/>
      <c r="D206" s="99" t="s">
        <v>118</v>
      </c>
      <c r="E206" s="104">
        <v>100</v>
      </c>
      <c r="F206" s="109">
        <v>100</v>
      </c>
      <c r="G206" s="14">
        <f t="shared" si="2"/>
        <v>100</v>
      </c>
    </row>
    <row r="207" spans="1:7" ht="26.25" x14ac:dyDescent="0.25">
      <c r="A207" s="114"/>
      <c r="B207" s="97"/>
      <c r="C207" s="112"/>
      <c r="D207" s="99" t="s">
        <v>119</v>
      </c>
      <c r="E207" s="104">
        <v>80</v>
      </c>
      <c r="F207" s="109">
        <v>92</v>
      </c>
      <c r="G207" s="14">
        <f t="shared" si="2"/>
        <v>114.99999999999999</v>
      </c>
    </row>
    <row r="208" spans="1:7" ht="51.75" x14ac:dyDescent="0.25">
      <c r="A208" s="114"/>
      <c r="B208" s="97"/>
      <c r="C208" s="112"/>
      <c r="D208" s="99" t="s">
        <v>115</v>
      </c>
      <c r="E208" s="113">
        <v>97</v>
      </c>
      <c r="F208" s="109">
        <v>100</v>
      </c>
      <c r="G208" s="14">
        <f t="shared" si="2"/>
        <v>103.09278350515463</v>
      </c>
    </row>
    <row r="209" spans="1:7" ht="26.25" x14ac:dyDescent="0.25">
      <c r="A209" s="114">
        <v>46</v>
      </c>
      <c r="B209" s="97" t="s">
        <v>41</v>
      </c>
      <c r="C209" s="111" t="s">
        <v>117</v>
      </c>
      <c r="D209" s="99" t="s">
        <v>112</v>
      </c>
      <c r="E209" s="104">
        <v>100</v>
      </c>
      <c r="F209" s="109">
        <v>100</v>
      </c>
      <c r="G209" s="14">
        <f t="shared" si="2"/>
        <v>100</v>
      </c>
    </row>
    <row r="210" spans="1:7" ht="26.25" x14ac:dyDescent="0.25">
      <c r="A210" s="114"/>
      <c r="B210" s="97"/>
      <c r="C210" s="112"/>
      <c r="D210" s="99" t="s">
        <v>113</v>
      </c>
      <c r="E210" s="104">
        <v>100</v>
      </c>
      <c r="F210" s="109">
        <v>100</v>
      </c>
      <c r="G210" s="14">
        <f t="shared" si="2"/>
        <v>100</v>
      </c>
    </row>
    <row r="211" spans="1:7" ht="26.25" x14ac:dyDescent="0.25">
      <c r="A211" s="114"/>
      <c r="B211" s="97"/>
      <c r="C211" s="112"/>
      <c r="D211" s="99" t="s">
        <v>114</v>
      </c>
      <c r="E211" s="104">
        <v>75</v>
      </c>
      <c r="F211" s="109">
        <v>59</v>
      </c>
      <c r="G211" s="14">
        <f t="shared" si="2"/>
        <v>78.666666666666657</v>
      </c>
    </row>
    <row r="212" spans="1:7" ht="26.25" x14ac:dyDescent="0.25">
      <c r="A212" s="114"/>
      <c r="B212" s="97"/>
      <c r="C212" s="112"/>
      <c r="D212" s="99" t="s">
        <v>118</v>
      </c>
      <c r="E212" s="104">
        <v>100</v>
      </c>
      <c r="F212" s="109">
        <v>100</v>
      </c>
      <c r="G212" s="14">
        <f t="shared" si="2"/>
        <v>100</v>
      </c>
    </row>
    <row r="213" spans="1:7" ht="26.25" x14ac:dyDescent="0.25">
      <c r="A213" s="114"/>
      <c r="B213" s="97"/>
      <c r="C213" s="112"/>
      <c r="D213" s="99" t="s">
        <v>119</v>
      </c>
      <c r="E213" s="104">
        <v>80</v>
      </c>
      <c r="F213" s="109">
        <v>64</v>
      </c>
      <c r="G213" s="14">
        <f t="shared" si="2"/>
        <v>80</v>
      </c>
    </row>
    <row r="214" spans="1:7" ht="51.75" x14ac:dyDescent="0.25">
      <c r="A214" s="114"/>
      <c r="B214" s="97"/>
      <c r="C214" s="112"/>
      <c r="D214" s="99" t="s">
        <v>115</v>
      </c>
      <c r="E214" s="113">
        <v>97</v>
      </c>
      <c r="F214" s="109">
        <v>100</v>
      </c>
      <c r="G214" s="14">
        <f t="shared" si="2"/>
        <v>103.09278350515463</v>
      </c>
    </row>
    <row r="215" spans="1:7" ht="26.25" x14ac:dyDescent="0.25">
      <c r="A215" s="79">
        <v>47</v>
      </c>
      <c r="B215" s="115" t="s">
        <v>42</v>
      </c>
      <c r="C215" s="111" t="s">
        <v>117</v>
      </c>
      <c r="D215" s="99" t="s">
        <v>112</v>
      </c>
      <c r="E215" s="104">
        <v>100</v>
      </c>
      <c r="F215" s="109">
        <v>100</v>
      </c>
      <c r="G215" s="14">
        <f t="shared" si="2"/>
        <v>100</v>
      </c>
    </row>
    <row r="216" spans="1:7" ht="26.25" x14ac:dyDescent="0.25">
      <c r="A216" s="79"/>
      <c r="B216" s="115"/>
      <c r="C216" s="112"/>
      <c r="D216" s="99" t="s">
        <v>113</v>
      </c>
      <c r="E216" s="104">
        <v>100</v>
      </c>
      <c r="F216" s="109">
        <v>100</v>
      </c>
      <c r="G216" s="14">
        <f t="shared" si="2"/>
        <v>100</v>
      </c>
    </row>
    <row r="217" spans="1:7" ht="26.25" x14ac:dyDescent="0.25">
      <c r="A217" s="79"/>
      <c r="B217" s="115"/>
      <c r="C217" s="112"/>
      <c r="D217" s="99" t="s">
        <v>114</v>
      </c>
      <c r="E217" s="104">
        <v>75</v>
      </c>
      <c r="F217" s="109">
        <v>90.6</v>
      </c>
      <c r="G217" s="14">
        <f t="shared" si="2"/>
        <v>120.8</v>
      </c>
    </row>
    <row r="218" spans="1:7" ht="26.25" x14ac:dyDescent="0.25">
      <c r="A218" s="79"/>
      <c r="B218" s="115"/>
      <c r="C218" s="112"/>
      <c r="D218" s="99" t="s">
        <v>118</v>
      </c>
      <c r="E218" s="104">
        <v>100</v>
      </c>
      <c r="F218" s="109">
        <v>100</v>
      </c>
      <c r="G218" s="14">
        <f t="shared" si="2"/>
        <v>100</v>
      </c>
    </row>
    <row r="219" spans="1:7" ht="26.25" x14ac:dyDescent="0.25">
      <c r="A219" s="79"/>
      <c r="B219" s="115"/>
      <c r="C219" s="112"/>
      <c r="D219" s="99" t="s">
        <v>119</v>
      </c>
      <c r="E219" s="104">
        <v>80</v>
      </c>
      <c r="F219" s="109">
        <v>84.4</v>
      </c>
      <c r="G219" s="14">
        <f t="shared" si="2"/>
        <v>105.50000000000001</v>
      </c>
    </row>
    <row r="220" spans="1:7" ht="51.75" x14ac:dyDescent="0.25">
      <c r="A220" s="79"/>
      <c r="B220" s="115"/>
      <c r="C220" s="112"/>
      <c r="D220" s="99" t="s">
        <v>115</v>
      </c>
      <c r="E220" s="113">
        <v>97</v>
      </c>
      <c r="F220" s="109">
        <v>100</v>
      </c>
      <c r="G220" s="14">
        <f t="shared" si="2"/>
        <v>103.09278350515463</v>
      </c>
    </row>
    <row r="221" spans="1:7" ht="26.25" x14ac:dyDescent="0.25">
      <c r="A221" s="78">
        <v>48</v>
      </c>
      <c r="B221" s="97" t="s">
        <v>43</v>
      </c>
      <c r="C221" s="111" t="s">
        <v>117</v>
      </c>
      <c r="D221" s="99" t="s">
        <v>112</v>
      </c>
      <c r="E221" s="104">
        <v>100</v>
      </c>
      <c r="F221" s="109">
        <v>100</v>
      </c>
      <c r="G221" s="14">
        <f t="shared" si="2"/>
        <v>100</v>
      </c>
    </row>
    <row r="222" spans="1:7" ht="26.25" x14ac:dyDescent="0.25">
      <c r="A222" s="78"/>
      <c r="B222" s="97"/>
      <c r="C222" s="112"/>
      <c r="D222" s="99" t="s">
        <v>113</v>
      </c>
      <c r="E222" s="104">
        <v>100</v>
      </c>
      <c r="F222" s="109">
        <v>100</v>
      </c>
      <c r="G222" s="14">
        <f t="shared" si="2"/>
        <v>100</v>
      </c>
    </row>
    <row r="223" spans="1:7" ht="26.25" x14ac:dyDescent="0.25">
      <c r="A223" s="78"/>
      <c r="B223" s="97"/>
      <c r="C223" s="112"/>
      <c r="D223" s="99" t="s">
        <v>114</v>
      </c>
      <c r="E223" s="104">
        <v>75</v>
      </c>
      <c r="F223" s="109">
        <v>80</v>
      </c>
      <c r="G223" s="14">
        <f t="shared" si="2"/>
        <v>106.66666666666667</v>
      </c>
    </row>
    <row r="224" spans="1:7" ht="26.25" x14ac:dyDescent="0.25">
      <c r="A224" s="78"/>
      <c r="B224" s="97"/>
      <c r="C224" s="112"/>
      <c r="D224" s="99" t="s">
        <v>118</v>
      </c>
      <c r="E224" s="104">
        <v>100</v>
      </c>
      <c r="F224" s="109">
        <v>100</v>
      </c>
      <c r="G224" s="14">
        <f t="shared" si="2"/>
        <v>100</v>
      </c>
    </row>
    <row r="225" spans="1:7" ht="26.25" x14ac:dyDescent="0.25">
      <c r="A225" s="78"/>
      <c r="B225" s="97"/>
      <c r="C225" s="112"/>
      <c r="D225" s="99" t="s">
        <v>119</v>
      </c>
      <c r="E225" s="104">
        <v>80</v>
      </c>
      <c r="F225" s="109">
        <v>89</v>
      </c>
      <c r="G225" s="14">
        <f t="shared" ref="G225:G288" si="3">F225/E225*100</f>
        <v>111.25</v>
      </c>
    </row>
    <row r="226" spans="1:7" ht="51.75" x14ac:dyDescent="0.25">
      <c r="A226" s="78"/>
      <c r="B226" s="97"/>
      <c r="C226" s="112"/>
      <c r="D226" s="99" t="s">
        <v>115</v>
      </c>
      <c r="E226" s="113">
        <v>97</v>
      </c>
      <c r="F226" s="109">
        <v>100</v>
      </c>
      <c r="G226" s="14">
        <f t="shared" si="3"/>
        <v>103.09278350515463</v>
      </c>
    </row>
    <row r="227" spans="1:7" ht="26.25" x14ac:dyDescent="0.25">
      <c r="A227" s="78">
        <v>49</v>
      </c>
      <c r="B227" s="97" t="s">
        <v>74</v>
      </c>
      <c r="C227" s="111" t="s">
        <v>117</v>
      </c>
      <c r="D227" s="99" t="s">
        <v>112</v>
      </c>
      <c r="E227" s="104">
        <v>100</v>
      </c>
      <c r="F227" s="109">
        <v>100</v>
      </c>
      <c r="G227" s="14">
        <f t="shared" si="3"/>
        <v>100</v>
      </c>
    </row>
    <row r="228" spans="1:7" ht="26.25" x14ac:dyDescent="0.25">
      <c r="A228" s="78"/>
      <c r="B228" s="97"/>
      <c r="C228" s="112"/>
      <c r="D228" s="99" t="s">
        <v>113</v>
      </c>
      <c r="E228" s="104">
        <v>100</v>
      </c>
      <c r="F228" s="109">
        <v>100</v>
      </c>
      <c r="G228" s="14">
        <f t="shared" si="3"/>
        <v>100</v>
      </c>
    </row>
    <row r="229" spans="1:7" ht="26.25" x14ac:dyDescent="0.25">
      <c r="A229" s="78"/>
      <c r="B229" s="97"/>
      <c r="C229" s="112"/>
      <c r="D229" s="99" t="s">
        <v>114</v>
      </c>
      <c r="E229" s="104">
        <v>75</v>
      </c>
      <c r="F229" s="109">
        <v>93</v>
      </c>
      <c r="G229" s="14">
        <f t="shared" si="3"/>
        <v>124</v>
      </c>
    </row>
    <row r="230" spans="1:7" ht="26.25" x14ac:dyDescent="0.25">
      <c r="A230" s="78"/>
      <c r="B230" s="97"/>
      <c r="C230" s="112"/>
      <c r="D230" s="99" t="s">
        <v>118</v>
      </c>
      <c r="E230" s="104">
        <v>100</v>
      </c>
      <c r="F230" s="109">
        <v>85</v>
      </c>
      <c r="G230" s="14">
        <f t="shared" si="3"/>
        <v>85</v>
      </c>
    </row>
    <row r="231" spans="1:7" ht="26.25" x14ac:dyDescent="0.25">
      <c r="A231" s="78"/>
      <c r="B231" s="97"/>
      <c r="C231" s="112"/>
      <c r="D231" s="99" t="s">
        <v>119</v>
      </c>
      <c r="E231" s="104">
        <v>80</v>
      </c>
      <c r="F231" s="109">
        <v>80</v>
      </c>
      <c r="G231" s="14">
        <f t="shared" si="3"/>
        <v>100</v>
      </c>
    </row>
    <row r="232" spans="1:7" ht="51.75" x14ac:dyDescent="0.25">
      <c r="A232" s="78"/>
      <c r="B232" s="97"/>
      <c r="C232" s="112"/>
      <c r="D232" s="99" t="s">
        <v>115</v>
      </c>
      <c r="E232" s="113">
        <v>97</v>
      </c>
      <c r="F232" s="109">
        <v>100</v>
      </c>
      <c r="G232" s="14">
        <f t="shared" si="3"/>
        <v>103.09278350515463</v>
      </c>
    </row>
    <row r="233" spans="1:7" ht="26.25" x14ac:dyDescent="0.25">
      <c r="A233" s="78">
        <v>50</v>
      </c>
      <c r="B233" s="97" t="s">
        <v>75</v>
      </c>
      <c r="C233" s="111" t="s">
        <v>117</v>
      </c>
      <c r="D233" s="99" t="s">
        <v>112</v>
      </c>
      <c r="E233" s="104">
        <v>100</v>
      </c>
      <c r="F233" s="109">
        <v>100</v>
      </c>
      <c r="G233" s="14">
        <f t="shared" si="3"/>
        <v>100</v>
      </c>
    </row>
    <row r="234" spans="1:7" ht="26.25" x14ac:dyDescent="0.25">
      <c r="A234" s="78"/>
      <c r="B234" s="97"/>
      <c r="C234" s="112"/>
      <c r="D234" s="99" t="s">
        <v>113</v>
      </c>
      <c r="E234" s="104">
        <v>100</v>
      </c>
      <c r="F234" s="109">
        <v>100</v>
      </c>
      <c r="G234" s="14">
        <f t="shared" si="3"/>
        <v>100</v>
      </c>
    </row>
    <row r="235" spans="1:7" ht="26.25" x14ac:dyDescent="0.25">
      <c r="A235" s="78"/>
      <c r="B235" s="97"/>
      <c r="C235" s="112"/>
      <c r="D235" s="99" t="s">
        <v>114</v>
      </c>
      <c r="E235" s="104">
        <v>75</v>
      </c>
      <c r="F235" s="109">
        <v>83</v>
      </c>
      <c r="G235" s="14">
        <f t="shared" si="3"/>
        <v>110.66666666666667</v>
      </c>
    </row>
    <row r="236" spans="1:7" ht="26.25" x14ac:dyDescent="0.25">
      <c r="A236" s="78"/>
      <c r="B236" s="97"/>
      <c r="C236" s="112"/>
      <c r="D236" s="99" t="s">
        <v>118</v>
      </c>
      <c r="E236" s="104">
        <v>100</v>
      </c>
      <c r="F236" s="109">
        <v>100</v>
      </c>
      <c r="G236" s="14">
        <f t="shared" si="3"/>
        <v>100</v>
      </c>
    </row>
    <row r="237" spans="1:7" ht="26.25" x14ac:dyDescent="0.25">
      <c r="A237" s="78"/>
      <c r="B237" s="97"/>
      <c r="C237" s="112"/>
      <c r="D237" s="99" t="s">
        <v>119</v>
      </c>
      <c r="E237" s="104">
        <v>80</v>
      </c>
      <c r="F237" s="109">
        <v>87</v>
      </c>
      <c r="G237" s="14">
        <f t="shared" si="3"/>
        <v>108.74999999999999</v>
      </c>
    </row>
    <row r="238" spans="1:7" ht="51.75" x14ac:dyDescent="0.25">
      <c r="A238" s="78"/>
      <c r="B238" s="97"/>
      <c r="C238" s="112"/>
      <c r="D238" s="99" t="s">
        <v>115</v>
      </c>
      <c r="E238" s="113">
        <v>97</v>
      </c>
      <c r="F238" s="109">
        <v>100</v>
      </c>
      <c r="G238" s="14">
        <f t="shared" si="3"/>
        <v>103.09278350515463</v>
      </c>
    </row>
    <row r="239" spans="1:7" ht="26.25" x14ac:dyDescent="0.25">
      <c r="A239" s="78">
        <v>51</v>
      </c>
      <c r="B239" s="97" t="s">
        <v>76</v>
      </c>
      <c r="C239" s="111" t="s">
        <v>117</v>
      </c>
      <c r="D239" s="99" t="s">
        <v>112</v>
      </c>
      <c r="E239" s="104">
        <v>100</v>
      </c>
      <c r="F239" s="109">
        <v>100</v>
      </c>
      <c r="G239" s="14">
        <f t="shared" si="3"/>
        <v>100</v>
      </c>
    </row>
    <row r="240" spans="1:7" ht="26.25" x14ac:dyDescent="0.25">
      <c r="A240" s="78"/>
      <c r="B240" s="97"/>
      <c r="C240" s="112"/>
      <c r="D240" s="99" t="s">
        <v>113</v>
      </c>
      <c r="E240" s="104">
        <v>100</v>
      </c>
      <c r="F240" s="109">
        <v>100</v>
      </c>
      <c r="G240" s="14">
        <f t="shared" si="3"/>
        <v>100</v>
      </c>
    </row>
    <row r="241" spans="1:7" ht="26.25" x14ac:dyDescent="0.25">
      <c r="A241" s="78"/>
      <c r="B241" s="97"/>
      <c r="C241" s="112"/>
      <c r="D241" s="99" t="s">
        <v>114</v>
      </c>
      <c r="E241" s="104">
        <v>75</v>
      </c>
      <c r="F241" s="109">
        <v>84</v>
      </c>
      <c r="G241" s="14">
        <f t="shared" si="3"/>
        <v>112.00000000000001</v>
      </c>
    </row>
    <row r="242" spans="1:7" ht="26.25" x14ac:dyDescent="0.25">
      <c r="A242" s="78"/>
      <c r="B242" s="97"/>
      <c r="C242" s="112"/>
      <c r="D242" s="99" t="s">
        <v>118</v>
      </c>
      <c r="E242" s="104">
        <v>100</v>
      </c>
      <c r="F242" s="109">
        <v>100</v>
      </c>
      <c r="G242" s="14">
        <f t="shared" si="3"/>
        <v>100</v>
      </c>
    </row>
    <row r="243" spans="1:7" ht="26.25" x14ac:dyDescent="0.25">
      <c r="A243" s="78"/>
      <c r="B243" s="97"/>
      <c r="C243" s="112"/>
      <c r="D243" s="99" t="s">
        <v>119</v>
      </c>
      <c r="E243" s="104">
        <v>80</v>
      </c>
      <c r="F243" s="109">
        <v>89</v>
      </c>
      <c r="G243" s="14">
        <f t="shared" si="3"/>
        <v>111.25</v>
      </c>
    </row>
    <row r="244" spans="1:7" ht="51.75" x14ac:dyDescent="0.25">
      <c r="A244" s="78"/>
      <c r="B244" s="97"/>
      <c r="C244" s="112"/>
      <c r="D244" s="99" t="s">
        <v>115</v>
      </c>
      <c r="E244" s="113">
        <v>97</v>
      </c>
      <c r="F244" s="109">
        <v>100</v>
      </c>
      <c r="G244" s="14">
        <f t="shared" si="3"/>
        <v>103.09278350515463</v>
      </c>
    </row>
    <row r="245" spans="1:7" ht="26.25" x14ac:dyDescent="0.25">
      <c r="A245" s="79">
        <v>52</v>
      </c>
      <c r="B245" s="115" t="s">
        <v>77</v>
      </c>
      <c r="C245" s="111" t="s">
        <v>117</v>
      </c>
      <c r="D245" s="99" t="s">
        <v>112</v>
      </c>
      <c r="E245" s="104">
        <v>100</v>
      </c>
      <c r="F245" s="109">
        <v>97</v>
      </c>
      <c r="G245" s="14">
        <f t="shared" si="3"/>
        <v>97</v>
      </c>
    </row>
    <row r="246" spans="1:7" ht="26.25" x14ac:dyDescent="0.25">
      <c r="A246" s="79"/>
      <c r="B246" s="115"/>
      <c r="C246" s="112"/>
      <c r="D246" s="99" t="s">
        <v>113</v>
      </c>
      <c r="E246" s="104">
        <v>100</v>
      </c>
      <c r="F246" s="109">
        <v>100</v>
      </c>
      <c r="G246" s="14">
        <f t="shared" si="3"/>
        <v>100</v>
      </c>
    </row>
    <row r="247" spans="1:7" ht="26.25" x14ac:dyDescent="0.25">
      <c r="A247" s="79"/>
      <c r="B247" s="115"/>
      <c r="C247" s="112"/>
      <c r="D247" s="99" t="s">
        <v>114</v>
      </c>
      <c r="E247" s="104">
        <v>75</v>
      </c>
      <c r="F247" s="109">
        <v>83.6</v>
      </c>
      <c r="G247" s="14">
        <f t="shared" si="3"/>
        <v>111.46666666666667</v>
      </c>
    </row>
    <row r="248" spans="1:7" ht="26.25" x14ac:dyDescent="0.25">
      <c r="A248" s="79"/>
      <c r="B248" s="115"/>
      <c r="C248" s="112"/>
      <c r="D248" s="99" t="s">
        <v>118</v>
      </c>
      <c r="E248" s="104">
        <v>100</v>
      </c>
      <c r="F248" s="109">
        <v>100</v>
      </c>
      <c r="G248" s="14">
        <f t="shared" si="3"/>
        <v>100</v>
      </c>
    </row>
    <row r="249" spans="1:7" ht="26.25" x14ac:dyDescent="0.25">
      <c r="A249" s="79"/>
      <c r="B249" s="115"/>
      <c r="C249" s="112"/>
      <c r="D249" s="99" t="s">
        <v>119</v>
      </c>
      <c r="E249" s="104">
        <v>80</v>
      </c>
      <c r="F249" s="109">
        <v>93</v>
      </c>
      <c r="G249" s="14">
        <f t="shared" si="3"/>
        <v>116.25000000000001</v>
      </c>
    </row>
    <row r="250" spans="1:7" ht="51.75" x14ac:dyDescent="0.25">
      <c r="A250" s="79"/>
      <c r="B250" s="115"/>
      <c r="C250" s="112"/>
      <c r="D250" s="99" t="s">
        <v>115</v>
      </c>
      <c r="E250" s="113">
        <v>97</v>
      </c>
      <c r="F250" s="109">
        <v>98</v>
      </c>
      <c r="G250" s="14">
        <f t="shared" si="3"/>
        <v>101.03092783505154</v>
      </c>
    </row>
    <row r="251" spans="1:7" ht="26.25" x14ac:dyDescent="0.25">
      <c r="A251" s="79">
        <v>53</v>
      </c>
      <c r="B251" s="115" t="s">
        <v>78</v>
      </c>
      <c r="C251" s="111" t="s">
        <v>117</v>
      </c>
      <c r="D251" s="99" t="s">
        <v>112</v>
      </c>
      <c r="E251" s="104">
        <v>100</v>
      </c>
      <c r="F251" s="109">
        <v>100</v>
      </c>
      <c r="G251" s="14">
        <f t="shared" si="3"/>
        <v>100</v>
      </c>
    </row>
    <row r="252" spans="1:7" ht="26.25" x14ac:dyDescent="0.25">
      <c r="A252" s="79"/>
      <c r="B252" s="115"/>
      <c r="C252" s="112"/>
      <c r="D252" s="99" t="s">
        <v>113</v>
      </c>
      <c r="E252" s="104">
        <v>100</v>
      </c>
      <c r="F252" s="109">
        <v>100</v>
      </c>
      <c r="G252" s="14">
        <f t="shared" si="3"/>
        <v>100</v>
      </c>
    </row>
    <row r="253" spans="1:7" ht="26.25" x14ac:dyDescent="0.25">
      <c r="A253" s="79"/>
      <c r="B253" s="115"/>
      <c r="C253" s="112"/>
      <c r="D253" s="99" t="s">
        <v>114</v>
      </c>
      <c r="E253" s="104">
        <v>75</v>
      </c>
      <c r="F253" s="109">
        <v>91</v>
      </c>
      <c r="G253" s="14">
        <f t="shared" si="3"/>
        <v>121.33333333333334</v>
      </c>
    </row>
    <row r="254" spans="1:7" ht="26.25" x14ac:dyDescent="0.25">
      <c r="A254" s="79"/>
      <c r="B254" s="115"/>
      <c r="C254" s="112"/>
      <c r="D254" s="99" t="s">
        <v>118</v>
      </c>
      <c r="E254" s="104">
        <v>100</v>
      </c>
      <c r="F254" s="109">
        <v>100</v>
      </c>
      <c r="G254" s="14">
        <f t="shared" si="3"/>
        <v>100</v>
      </c>
    </row>
    <row r="255" spans="1:7" ht="26.25" x14ac:dyDescent="0.25">
      <c r="A255" s="79"/>
      <c r="B255" s="115"/>
      <c r="C255" s="112"/>
      <c r="D255" s="99" t="s">
        <v>119</v>
      </c>
      <c r="E255" s="104">
        <v>80</v>
      </c>
      <c r="F255" s="109">
        <v>100</v>
      </c>
      <c r="G255" s="14">
        <f t="shared" si="3"/>
        <v>125</v>
      </c>
    </row>
    <row r="256" spans="1:7" ht="51.75" x14ac:dyDescent="0.25">
      <c r="A256" s="79"/>
      <c r="B256" s="115"/>
      <c r="C256" s="112"/>
      <c r="D256" s="99" t="s">
        <v>115</v>
      </c>
      <c r="E256" s="113">
        <v>97</v>
      </c>
      <c r="F256" s="109">
        <v>100</v>
      </c>
      <c r="G256" s="14">
        <f t="shared" si="3"/>
        <v>103.09278350515463</v>
      </c>
    </row>
    <row r="257" spans="1:7" ht="26.25" x14ac:dyDescent="0.25">
      <c r="A257" s="79">
        <v>54</v>
      </c>
      <c r="B257" s="115" t="s">
        <v>79</v>
      </c>
      <c r="C257" s="111" t="s">
        <v>117</v>
      </c>
      <c r="D257" s="99" t="s">
        <v>112</v>
      </c>
      <c r="E257" s="104">
        <v>100</v>
      </c>
      <c r="F257" s="109">
        <v>94</v>
      </c>
      <c r="G257" s="14">
        <f t="shared" si="3"/>
        <v>94</v>
      </c>
    </row>
    <row r="258" spans="1:7" ht="26.25" x14ac:dyDescent="0.25">
      <c r="A258" s="79"/>
      <c r="B258" s="115"/>
      <c r="C258" s="112"/>
      <c r="D258" s="99" t="s">
        <v>113</v>
      </c>
      <c r="E258" s="104">
        <v>100</v>
      </c>
      <c r="F258" s="109">
        <v>100</v>
      </c>
      <c r="G258" s="14">
        <f t="shared" si="3"/>
        <v>100</v>
      </c>
    </row>
    <row r="259" spans="1:7" ht="26.25" x14ac:dyDescent="0.25">
      <c r="A259" s="79"/>
      <c r="B259" s="115"/>
      <c r="C259" s="112"/>
      <c r="D259" s="99" t="s">
        <v>114</v>
      </c>
      <c r="E259" s="104">
        <v>75</v>
      </c>
      <c r="F259" s="109">
        <v>69</v>
      </c>
      <c r="G259" s="14">
        <f t="shared" si="3"/>
        <v>92</v>
      </c>
    </row>
    <row r="260" spans="1:7" ht="26.25" x14ac:dyDescent="0.25">
      <c r="A260" s="79"/>
      <c r="B260" s="115"/>
      <c r="C260" s="112"/>
      <c r="D260" s="99" t="s">
        <v>118</v>
      </c>
      <c r="E260" s="104">
        <v>100</v>
      </c>
      <c r="F260" s="109">
        <v>90</v>
      </c>
      <c r="G260" s="14">
        <f t="shared" si="3"/>
        <v>90</v>
      </c>
    </row>
    <row r="261" spans="1:7" ht="26.25" x14ac:dyDescent="0.25">
      <c r="A261" s="79"/>
      <c r="B261" s="115"/>
      <c r="C261" s="112"/>
      <c r="D261" s="99" t="s">
        <v>119</v>
      </c>
      <c r="E261" s="104">
        <v>80</v>
      </c>
      <c r="F261" s="109">
        <v>86</v>
      </c>
      <c r="G261" s="14">
        <f t="shared" si="3"/>
        <v>107.5</v>
      </c>
    </row>
    <row r="262" spans="1:7" ht="51.75" x14ac:dyDescent="0.25">
      <c r="A262" s="79"/>
      <c r="B262" s="115"/>
      <c r="C262" s="112"/>
      <c r="D262" s="99" t="s">
        <v>115</v>
      </c>
      <c r="E262" s="113">
        <v>97</v>
      </c>
      <c r="F262" s="109">
        <v>100</v>
      </c>
      <c r="G262" s="14">
        <f t="shared" si="3"/>
        <v>103.09278350515463</v>
      </c>
    </row>
    <row r="263" spans="1:7" ht="26.25" x14ac:dyDescent="0.25">
      <c r="A263" s="78">
        <v>55</v>
      </c>
      <c r="B263" s="97" t="s">
        <v>80</v>
      </c>
      <c r="C263" s="111" t="s">
        <v>117</v>
      </c>
      <c r="D263" s="99" t="s">
        <v>112</v>
      </c>
      <c r="E263" s="104">
        <v>100</v>
      </c>
      <c r="F263" s="109">
        <v>100</v>
      </c>
      <c r="G263" s="14">
        <f t="shared" si="3"/>
        <v>100</v>
      </c>
    </row>
    <row r="264" spans="1:7" ht="26.25" x14ac:dyDescent="0.25">
      <c r="A264" s="78"/>
      <c r="B264" s="97"/>
      <c r="C264" s="112"/>
      <c r="D264" s="99" t="s">
        <v>113</v>
      </c>
      <c r="E264" s="104">
        <v>100</v>
      </c>
      <c r="F264" s="109">
        <v>100</v>
      </c>
      <c r="G264" s="14">
        <f t="shared" si="3"/>
        <v>100</v>
      </c>
    </row>
    <row r="265" spans="1:7" ht="26.25" x14ac:dyDescent="0.25">
      <c r="A265" s="78"/>
      <c r="B265" s="97"/>
      <c r="C265" s="112"/>
      <c r="D265" s="99" t="s">
        <v>114</v>
      </c>
      <c r="E265" s="104">
        <v>75</v>
      </c>
      <c r="F265" s="109">
        <v>86</v>
      </c>
      <c r="G265" s="14">
        <f t="shared" si="3"/>
        <v>114.66666666666667</v>
      </c>
    </row>
    <row r="266" spans="1:7" ht="26.25" x14ac:dyDescent="0.25">
      <c r="A266" s="78"/>
      <c r="B266" s="97"/>
      <c r="C266" s="112"/>
      <c r="D266" s="99" t="s">
        <v>118</v>
      </c>
      <c r="E266" s="104">
        <v>100</v>
      </c>
      <c r="F266" s="109">
        <v>100</v>
      </c>
      <c r="G266" s="14">
        <f t="shared" si="3"/>
        <v>100</v>
      </c>
    </row>
    <row r="267" spans="1:7" ht="26.25" x14ac:dyDescent="0.25">
      <c r="A267" s="78"/>
      <c r="B267" s="97"/>
      <c r="C267" s="112"/>
      <c r="D267" s="99" t="s">
        <v>119</v>
      </c>
      <c r="E267" s="104">
        <v>80</v>
      </c>
      <c r="F267" s="109">
        <v>80</v>
      </c>
      <c r="G267" s="14">
        <f t="shared" si="3"/>
        <v>100</v>
      </c>
    </row>
    <row r="268" spans="1:7" ht="51.75" x14ac:dyDescent="0.25">
      <c r="A268" s="78"/>
      <c r="B268" s="97"/>
      <c r="C268" s="112"/>
      <c r="D268" s="99" t="s">
        <v>115</v>
      </c>
      <c r="E268" s="113">
        <v>97</v>
      </c>
      <c r="F268" s="109">
        <v>100</v>
      </c>
      <c r="G268" s="14">
        <f t="shared" si="3"/>
        <v>103.09278350515463</v>
      </c>
    </row>
    <row r="269" spans="1:7" ht="26.25" x14ac:dyDescent="0.25">
      <c r="A269" s="78">
        <v>56</v>
      </c>
      <c r="B269" s="97" t="s">
        <v>81</v>
      </c>
      <c r="C269" s="111" t="s">
        <v>117</v>
      </c>
      <c r="D269" s="99" t="s">
        <v>112</v>
      </c>
      <c r="E269" s="104">
        <v>100</v>
      </c>
      <c r="F269" s="109">
        <v>100</v>
      </c>
      <c r="G269" s="14">
        <f t="shared" si="3"/>
        <v>100</v>
      </c>
    </row>
    <row r="270" spans="1:7" ht="26.25" x14ac:dyDescent="0.25">
      <c r="A270" s="78"/>
      <c r="B270" s="97"/>
      <c r="C270" s="112"/>
      <c r="D270" s="99" t="s">
        <v>113</v>
      </c>
      <c r="E270" s="104">
        <v>100</v>
      </c>
      <c r="F270" s="109">
        <v>100</v>
      </c>
      <c r="G270" s="14">
        <f t="shared" si="3"/>
        <v>100</v>
      </c>
    </row>
    <row r="271" spans="1:7" ht="26.25" x14ac:dyDescent="0.25">
      <c r="A271" s="78"/>
      <c r="B271" s="97"/>
      <c r="C271" s="112"/>
      <c r="D271" s="99" t="s">
        <v>114</v>
      </c>
      <c r="E271" s="104">
        <v>75</v>
      </c>
      <c r="F271" s="109">
        <v>88</v>
      </c>
      <c r="G271" s="14">
        <f t="shared" si="3"/>
        <v>117.33333333333333</v>
      </c>
    </row>
    <row r="272" spans="1:7" ht="26.25" x14ac:dyDescent="0.25">
      <c r="A272" s="78"/>
      <c r="B272" s="97"/>
      <c r="C272" s="112"/>
      <c r="D272" s="99" t="s">
        <v>118</v>
      </c>
      <c r="E272" s="104">
        <v>100</v>
      </c>
      <c r="F272" s="109">
        <v>100</v>
      </c>
      <c r="G272" s="14">
        <f t="shared" si="3"/>
        <v>100</v>
      </c>
    </row>
    <row r="273" spans="1:7" ht="26.25" x14ac:dyDescent="0.25">
      <c r="A273" s="78"/>
      <c r="B273" s="97"/>
      <c r="C273" s="112"/>
      <c r="D273" s="99" t="s">
        <v>119</v>
      </c>
      <c r="E273" s="104">
        <v>80</v>
      </c>
      <c r="F273" s="109">
        <v>82.8</v>
      </c>
      <c r="G273" s="14">
        <f t="shared" si="3"/>
        <v>103.49999999999999</v>
      </c>
    </row>
    <row r="274" spans="1:7" ht="51.75" x14ac:dyDescent="0.25">
      <c r="A274" s="78"/>
      <c r="B274" s="97"/>
      <c r="C274" s="112"/>
      <c r="D274" s="99" t="s">
        <v>115</v>
      </c>
      <c r="E274" s="113">
        <v>97</v>
      </c>
      <c r="F274" s="109">
        <v>100</v>
      </c>
      <c r="G274" s="14">
        <f t="shared" si="3"/>
        <v>103.09278350515463</v>
      </c>
    </row>
    <row r="275" spans="1:7" ht="26.25" x14ac:dyDescent="0.25">
      <c r="A275" s="78">
        <v>57</v>
      </c>
      <c r="B275" s="97" t="s">
        <v>82</v>
      </c>
      <c r="C275" s="111" t="s">
        <v>117</v>
      </c>
      <c r="D275" s="99" t="s">
        <v>112</v>
      </c>
      <c r="E275" s="104">
        <v>100</v>
      </c>
      <c r="F275" s="109">
        <v>100</v>
      </c>
      <c r="G275" s="14">
        <f t="shared" si="3"/>
        <v>100</v>
      </c>
    </row>
    <row r="276" spans="1:7" ht="26.25" x14ac:dyDescent="0.25">
      <c r="A276" s="78"/>
      <c r="B276" s="97"/>
      <c r="C276" s="112"/>
      <c r="D276" s="99" t="s">
        <v>113</v>
      </c>
      <c r="E276" s="104">
        <v>100</v>
      </c>
      <c r="F276" s="109">
        <v>100</v>
      </c>
      <c r="G276" s="14">
        <f t="shared" si="3"/>
        <v>100</v>
      </c>
    </row>
    <row r="277" spans="1:7" ht="26.25" x14ac:dyDescent="0.25">
      <c r="A277" s="78"/>
      <c r="B277" s="97"/>
      <c r="C277" s="112"/>
      <c r="D277" s="99" t="s">
        <v>114</v>
      </c>
      <c r="E277" s="104">
        <v>75</v>
      </c>
      <c r="F277" s="109">
        <v>75</v>
      </c>
      <c r="G277" s="14">
        <f t="shared" si="3"/>
        <v>100</v>
      </c>
    </row>
    <row r="278" spans="1:7" ht="26.25" x14ac:dyDescent="0.25">
      <c r="A278" s="78"/>
      <c r="B278" s="97"/>
      <c r="C278" s="112"/>
      <c r="D278" s="99" t="s">
        <v>118</v>
      </c>
      <c r="E278" s="104">
        <v>100</v>
      </c>
      <c r="F278" s="109">
        <v>70</v>
      </c>
      <c r="G278" s="14">
        <f t="shared" si="3"/>
        <v>70</v>
      </c>
    </row>
    <row r="279" spans="1:7" ht="26.25" x14ac:dyDescent="0.25">
      <c r="A279" s="78"/>
      <c r="B279" s="97"/>
      <c r="C279" s="112"/>
      <c r="D279" s="99" t="s">
        <v>119</v>
      </c>
      <c r="E279" s="104">
        <v>80</v>
      </c>
      <c r="F279" s="109">
        <v>80</v>
      </c>
      <c r="G279" s="14">
        <f t="shared" si="3"/>
        <v>100</v>
      </c>
    </row>
    <row r="280" spans="1:7" ht="51.75" x14ac:dyDescent="0.25">
      <c r="A280" s="78"/>
      <c r="B280" s="97"/>
      <c r="C280" s="112"/>
      <c r="D280" s="99" t="s">
        <v>115</v>
      </c>
      <c r="E280" s="113">
        <v>97</v>
      </c>
      <c r="F280" s="109">
        <v>100</v>
      </c>
      <c r="G280" s="14">
        <f>F280/E280*100</f>
        <v>103.09278350515463</v>
      </c>
    </row>
    <row r="281" spans="1:7" ht="38.25" customHeight="1" x14ac:dyDescent="0.25">
      <c r="A281" s="7"/>
      <c r="B281" s="80" t="s">
        <v>9</v>
      </c>
      <c r="C281" s="80"/>
      <c r="D281" s="80"/>
      <c r="E281" s="80"/>
      <c r="F281" s="80"/>
      <c r="G281" s="80"/>
    </row>
    <row r="282" spans="1:7" ht="38.25" customHeight="1" x14ac:dyDescent="0.25">
      <c r="A282" s="96">
        <v>58</v>
      </c>
      <c r="B282" s="97" t="s">
        <v>83</v>
      </c>
      <c r="C282" s="116" t="s">
        <v>10</v>
      </c>
      <c r="D282" s="99" t="s">
        <v>112</v>
      </c>
      <c r="E282" s="104">
        <v>100</v>
      </c>
      <c r="F282" s="109">
        <v>99.4</v>
      </c>
      <c r="G282" s="101">
        <f t="shared" ref="G282:G316" si="4">F282/E282*100</f>
        <v>99.4</v>
      </c>
    </row>
    <row r="283" spans="1:7" ht="38.25" customHeight="1" x14ac:dyDescent="0.25">
      <c r="A283" s="96"/>
      <c r="B283" s="97"/>
      <c r="C283" s="116"/>
      <c r="D283" s="99" t="s">
        <v>113</v>
      </c>
      <c r="E283" s="104">
        <v>100</v>
      </c>
      <c r="F283" s="109">
        <v>100</v>
      </c>
      <c r="G283" s="101">
        <f t="shared" si="4"/>
        <v>100</v>
      </c>
    </row>
    <row r="284" spans="1:7" ht="38.25" customHeight="1" x14ac:dyDescent="0.25">
      <c r="A284" s="96"/>
      <c r="B284" s="97"/>
      <c r="C284" s="116"/>
      <c r="D284" s="99" t="s">
        <v>114</v>
      </c>
      <c r="E284" s="104">
        <v>75</v>
      </c>
      <c r="F284" s="109">
        <v>100</v>
      </c>
      <c r="G284" s="101">
        <f t="shared" si="4"/>
        <v>133.33333333333331</v>
      </c>
    </row>
    <row r="285" spans="1:7" ht="38.25" customHeight="1" x14ac:dyDescent="0.25">
      <c r="A285" s="96"/>
      <c r="B285" s="97"/>
      <c r="C285" s="116"/>
      <c r="D285" s="99" t="s">
        <v>115</v>
      </c>
      <c r="E285" s="113">
        <v>97</v>
      </c>
      <c r="F285" s="109">
        <v>100</v>
      </c>
      <c r="G285" s="101">
        <f t="shared" si="4"/>
        <v>103.09278350515463</v>
      </c>
    </row>
    <row r="286" spans="1:7" ht="26.25" x14ac:dyDescent="0.25">
      <c r="A286" s="114">
        <v>59</v>
      </c>
      <c r="B286" s="79" t="s">
        <v>84</v>
      </c>
      <c r="C286" s="117" t="s">
        <v>10</v>
      </c>
      <c r="D286" s="99" t="s">
        <v>112</v>
      </c>
      <c r="E286" s="104">
        <v>100</v>
      </c>
      <c r="F286" s="109">
        <v>98.3</v>
      </c>
      <c r="G286" s="101">
        <f t="shared" si="4"/>
        <v>98.3</v>
      </c>
    </row>
    <row r="287" spans="1:7" ht="26.25" x14ac:dyDescent="0.25">
      <c r="A287" s="114"/>
      <c r="B287" s="79"/>
      <c r="C287" s="117"/>
      <c r="D287" s="99" t="s">
        <v>113</v>
      </c>
      <c r="E287" s="104">
        <v>100</v>
      </c>
      <c r="F287" s="109">
        <v>100</v>
      </c>
      <c r="G287" s="101">
        <f t="shared" si="4"/>
        <v>100</v>
      </c>
    </row>
    <row r="288" spans="1:7" ht="26.25" x14ac:dyDescent="0.25">
      <c r="A288" s="114"/>
      <c r="B288" s="79"/>
      <c r="C288" s="117"/>
      <c r="D288" s="99" t="s">
        <v>114</v>
      </c>
      <c r="E288" s="104">
        <v>75</v>
      </c>
      <c r="F288" s="109">
        <v>96</v>
      </c>
      <c r="G288" s="101">
        <f t="shared" si="4"/>
        <v>128</v>
      </c>
    </row>
    <row r="289" spans="1:7" ht="51.75" x14ac:dyDescent="0.25">
      <c r="A289" s="114"/>
      <c r="B289" s="79"/>
      <c r="C289" s="117"/>
      <c r="D289" s="99" t="s">
        <v>115</v>
      </c>
      <c r="E289" s="113">
        <v>97</v>
      </c>
      <c r="F289" s="109">
        <v>97</v>
      </c>
      <c r="G289" s="101">
        <f t="shared" si="4"/>
        <v>100</v>
      </c>
    </row>
    <row r="290" spans="1:7" ht="26.25" x14ac:dyDescent="0.25">
      <c r="A290" s="114">
        <v>60</v>
      </c>
      <c r="B290" s="78" t="s">
        <v>85</v>
      </c>
      <c r="C290" s="117" t="s">
        <v>10</v>
      </c>
      <c r="D290" s="99" t="s">
        <v>112</v>
      </c>
      <c r="E290" s="104">
        <v>100</v>
      </c>
      <c r="F290" s="109">
        <v>99.3</v>
      </c>
      <c r="G290" s="101">
        <f t="shared" si="4"/>
        <v>99.3</v>
      </c>
    </row>
    <row r="291" spans="1:7" ht="26.25" x14ac:dyDescent="0.25">
      <c r="A291" s="114"/>
      <c r="B291" s="78"/>
      <c r="C291" s="117"/>
      <c r="D291" s="99" t="s">
        <v>113</v>
      </c>
      <c r="E291" s="104">
        <v>100</v>
      </c>
      <c r="F291" s="109">
        <v>100</v>
      </c>
      <c r="G291" s="101">
        <f t="shared" si="4"/>
        <v>100</v>
      </c>
    </row>
    <row r="292" spans="1:7" ht="26.25" x14ac:dyDescent="0.25">
      <c r="A292" s="114"/>
      <c r="B292" s="78"/>
      <c r="C292" s="117"/>
      <c r="D292" s="99" t="s">
        <v>114</v>
      </c>
      <c r="E292" s="104">
        <v>75</v>
      </c>
      <c r="F292" s="109">
        <v>93</v>
      </c>
      <c r="G292" s="101">
        <f t="shared" si="4"/>
        <v>124</v>
      </c>
    </row>
    <row r="293" spans="1:7" ht="51.75" x14ac:dyDescent="0.25">
      <c r="A293" s="114"/>
      <c r="B293" s="78"/>
      <c r="C293" s="117"/>
      <c r="D293" s="99" t="s">
        <v>115</v>
      </c>
      <c r="E293" s="113">
        <v>97</v>
      </c>
      <c r="F293" s="109">
        <v>93</v>
      </c>
      <c r="G293" s="101">
        <f t="shared" si="4"/>
        <v>95.876288659793815</v>
      </c>
    </row>
    <row r="294" spans="1:7" ht="26.25" x14ac:dyDescent="0.25">
      <c r="A294" s="114">
        <v>61</v>
      </c>
      <c r="B294" s="78" t="s">
        <v>86</v>
      </c>
      <c r="C294" s="117" t="s">
        <v>10</v>
      </c>
      <c r="D294" s="99" t="s">
        <v>112</v>
      </c>
      <c r="E294" s="104">
        <v>100</v>
      </c>
      <c r="F294" s="109">
        <v>97.5</v>
      </c>
      <c r="G294" s="101">
        <f t="shared" si="4"/>
        <v>97.5</v>
      </c>
    </row>
    <row r="295" spans="1:7" ht="26.25" x14ac:dyDescent="0.25">
      <c r="A295" s="114"/>
      <c r="B295" s="78"/>
      <c r="C295" s="117"/>
      <c r="D295" s="99" t="s">
        <v>113</v>
      </c>
      <c r="E295" s="104">
        <v>100</v>
      </c>
      <c r="F295" s="109">
        <v>100</v>
      </c>
      <c r="G295" s="101">
        <f t="shared" si="4"/>
        <v>100</v>
      </c>
    </row>
    <row r="296" spans="1:7" ht="26.25" x14ac:dyDescent="0.25">
      <c r="A296" s="114"/>
      <c r="B296" s="78"/>
      <c r="C296" s="117"/>
      <c r="D296" s="99" t="s">
        <v>114</v>
      </c>
      <c r="E296" s="104">
        <v>75</v>
      </c>
      <c r="F296" s="109">
        <v>80</v>
      </c>
      <c r="G296" s="101">
        <f t="shared" si="4"/>
        <v>106.66666666666667</v>
      </c>
    </row>
    <row r="297" spans="1:7" ht="51.75" x14ac:dyDescent="0.25">
      <c r="A297" s="114"/>
      <c r="B297" s="78"/>
      <c r="C297" s="117"/>
      <c r="D297" s="99" t="s">
        <v>115</v>
      </c>
      <c r="E297" s="113">
        <v>97</v>
      </c>
      <c r="F297" s="109">
        <v>100</v>
      </c>
      <c r="G297" s="101">
        <f t="shared" si="4"/>
        <v>103.09278350515463</v>
      </c>
    </row>
    <row r="298" spans="1:7" ht="26.25" x14ac:dyDescent="0.25">
      <c r="A298" s="114">
        <v>62</v>
      </c>
      <c r="B298" s="78" t="s">
        <v>87</v>
      </c>
      <c r="C298" s="117" t="s">
        <v>10</v>
      </c>
      <c r="D298" s="99" t="s">
        <v>112</v>
      </c>
      <c r="E298" s="104">
        <v>100</v>
      </c>
      <c r="F298" s="109">
        <v>100</v>
      </c>
      <c r="G298" s="101">
        <f t="shared" si="4"/>
        <v>100</v>
      </c>
    </row>
    <row r="299" spans="1:7" ht="26.25" x14ac:dyDescent="0.25">
      <c r="A299" s="114"/>
      <c r="B299" s="78"/>
      <c r="C299" s="117"/>
      <c r="D299" s="99" t="s">
        <v>113</v>
      </c>
      <c r="E299" s="104">
        <v>100</v>
      </c>
      <c r="F299" s="109">
        <v>100</v>
      </c>
      <c r="G299" s="101">
        <f t="shared" si="4"/>
        <v>100</v>
      </c>
    </row>
    <row r="300" spans="1:7" ht="26.25" x14ac:dyDescent="0.25">
      <c r="A300" s="114"/>
      <c r="B300" s="78"/>
      <c r="C300" s="117"/>
      <c r="D300" s="99" t="s">
        <v>114</v>
      </c>
      <c r="E300" s="104">
        <v>75</v>
      </c>
      <c r="F300" s="109">
        <v>63.2</v>
      </c>
      <c r="G300" s="101">
        <f t="shared" si="4"/>
        <v>84.266666666666666</v>
      </c>
    </row>
    <row r="301" spans="1:7" ht="51.75" x14ac:dyDescent="0.25">
      <c r="A301" s="114"/>
      <c r="B301" s="78"/>
      <c r="C301" s="117"/>
      <c r="D301" s="99" t="s">
        <v>115</v>
      </c>
      <c r="E301" s="113">
        <v>97</v>
      </c>
      <c r="F301" s="109">
        <v>100</v>
      </c>
      <c r="G301" s="101">
        <f t="shared" si="4"/>
        <v>103.09278350515463</v>
      </c>
    </row>
    <row r="302" spans="1:7" ht="26.25" x14ac:dyDescent="0.25">
      <c r="A302" s="114">
        <v>63</v>
      </c>
      <c r="B302" s="78" t="s">
        <v>88</v>
      </c>
      <c r="C302" s="117" t="s">
        <v>10</v>
      </c>
      <c r="D302" s="99" t="s">
        <v>112</v>
      </c>
      <c r="E302" s="104">
        <v>100</v>
      </c>
      <c r="F302" s="109">
        <v>100</v>
      </c>
      <c r="G302" s="101">
        <f t="shared" si="4"/>
        <v>100</v>
      </c>
    </row>
    <row r="303" spans="1:7" ht="26.25" x14ac:dyDescent="0.25">
      <c r="A303" s="114"/>
      <c r="B303" s="78"/>
      <c r="C303" s="117"/>
      <c r="D303" s="99" t="s">
        <v>113</v>
      </c>
      <c r="E303" s="104">
        <v>100</v>
      </c>
      <c r="F303" s="109">
        <v>100</v>
      </c>
      <c r="G303" s="101">
        <f t="shared" si="4"/>
        <v>100</v>
      </c>
    </row>
    <row r="304" spans="1:7" ht="26.25" x14ac:dyDescent="0.25">
      <c r="A304" s="114"/>
      <c r="B304" s="78"/>
      <c r="C304" s="117"/>
      <c r="D304" s="99" t="s">
        <v>114</v>
      </c>
      <c r="E304" s="104">
        <v>75</v>
      </c>
      <c r="F304" s="109">
        <v>100</v>
      </c>
      <c r="G304" s="101">
        <f t="shared" si="4"/>
        <v>133.33333333333331</v>
      </c>
    </row>
    <row r="305" spans="1:7" ht="51.75" x14ac:dyDescent="0.25">
      <c r="A305" s="114"/>
      <c r="B305" s="78"/>
      <c r="C305" s="117"/>
      <c r="D305" s="99" t="s">
        <v>115</v>
      </c>
      <c r="E305" s="113">
        <v>97</v>
      </c>
      <c r="F305" s="109">
        <v>100</v>
      </c>
      <c r="G305" s="101">
        <f t="shared" si="4"/>
        <v>103.09278350515463</v>
      </c>
    </row>
    <row r="306" spans="1:7" ht="26.25" x14ac:dyDescent="0.25">
      <c r="A306" s="114">
        <v>64</v>
      </c>
      <c r="B306" s="78" t="s">
        <v>89</v>
      </c>
      <c r="C306" s="117" t="s">
        <v>10</v>
      </c>
      <c r="D306" s="99" t="s">
        <v>112</v>
      </c>
      <c r="E306" s="100">
        <v>100</v>
      </c>
      <c r="F306" s="102">
        <v>100</v>
      </c>
      <c r="G306" s="101">
        <f t="shared" si="4"/>
        <v>100</v>
      </c>
    </row>
    <row r="307" spans="1:7" ht="26.25" x14ac:dyDescent="0.25">
      <c r="A307" s="114"/>
      <c r="B307" s="78"/>
      <c r="C307" s="117"/>
      <c r="D307" s="99" t="s">
        <v>113</v>
      </c>
      <c r="E307" s="100">
        <v>100</v>
      </c>
      <c r="F307" s="102">
        <v>100</v>
      </c>
      <c r="G307" s="101">
        <f t="shared" si="4"/>
        <v>100</v>
      </c>
    </row>
    <row r="308" spans="1:7" ht="26.25" x14ac:dyDescent="0.25">
      <c r="A308" s="114"/>
      <c r="B308" s="78"/>
      <c r="C308" s="117"/>
      <c r="D308" s="99" t="s">
        <v>114</v>
      </c>
      <c r="E308" s="100">
        <v>75</v>
      </c>
      <c r="F308" s="102">
        <v>62.8</v>
      </c>
      <c r="G308" s="101">
        <f t="shared" si="4"/>
        <v>83.73333333333332</v>
      </c>
    </row>
    <row r="309" spans="1:7" ht="51.75" x14ac:dyDescent="0.25">
      <c r="A309" s="114"/>
      <c r="B309" s="78"/>
      <c r="C309" s="117"/>
      <c r="D309" s="99" t="s">
        <v>115</v>
      </c>
      <c r="E309" s="118">
        <v>97</v>
      </c>
      <c r="F309" s="102">
        <v>99</v>
      </c>
      <c r="G309" s="101">
        <f t="shared" si="4"/>
        <v>102.06185567010309</v>
      </c>
    </row>
    <row r="310" spans="1:7" ht="26.25" x14ac:dyDescent="0.25">
      <c r="A310" s="114">
        <v>65</v>
      </c>
      <c r="B310" s="119" t="s">
        <v>90</v>
      </c>
      <c r="C310" s="117" t="s">
        <v>10</v>
      </c>
      <c r="D310" s="99" t="s">
        <v>112</v>
      </c>
      <c r="E310" s="100">
        <v>100</v>
      </c>
      <c r="F310" s="102">
        <v>94.8</v>
      </c>
      <c r="G310" s="101">
        <f t="shared" si="4"/>
        <v>94.8</v>
      </c>
    </row>
    <row r="311" spans="1:7" ht="26.25" x14ac:dyDescent="0.25">
      <c r="A311" s="114"/>
      <c r="B311" s="119"/>
      <c r="C311" s="117"/>
      <c r="D311" s="99" t="s">
        <v>113</v>
      </c>
      <c r="E311" s="100">
        <v>100</v>
      </c>
      <c r="F311" s="102">
        <v>94.3</v>
      </c>
      <c r="G311" s="101">
        <f t="shared" si="4"/>
        <v>94.3</v>
      </c>
    </row>
    <row r="312" spans="1:7" ht="26.25" x14ac:dyDescent="0.25">
      <c r="A312" s="114"/>
      <c r="B312" s="119"/>
      <c r="C312" s="117"/>
      <c r="D312" s="99" t="s">
        <v>114</v>
      </c>
      <c r="E312" s="100">
        <v>75</v>
      </c>
      <c r="F312" s="102">
        <v>72.400000000000006</v>
      </c>
      <c r="G312" s="101">
        <f t="shared" si="4"/>
        <v>96.533333333333331</v>
      </c>
    </row>
    <row r="313" spans="1:7" ht="51.75" x14ac:dyDescent="0.25">
      <c r="A313" s="114"/>
      <c r="B313" s="119"/>
      <c r="C313" s="117"/>
      <c r="D313" s="99" t="s">
        <v>115</v>
      </c>
      <c r="E313" s="118">
        <v>97</v>
      </c>
      <c r="F313" s="102">
        <v>100</v>
      </c>
      <c r="G313" s="101">
        <f t="shared" si="4"/>
        <v>103.09278350515463</v>
      </c>
    </row>
    <row r="314" spans="1:7" ht="26.25" x14ac:dyDescent="0.25">
      <c r="A314" s="114">
        <v>66</v>
      </c>
      <c r="B314" s="117" t="s">
        <v>91</v>
      </c>
      <c r="C314" s="117" t="s">
        <v>10</v>
      </c>
      <c r="D314" s="99" t="s">
        <v>112</v>
      </c>
      <c r="E314" s="100">
        <v>100</v>
      </c>
      <c r="F314" s="102">
        <v>95.5</v>
      </c>
      <c r="G314" s="101">
        <f t="shared" si="4"/>
        <v>95.5</v>
      </c>
    </row>
    <row r="315" spans="1:7" ht="26.25" x14ac:dyDescent="0.25">
      <c r="A315" s="114"/>
      <c r="B315" s="117"/>
      <c r="C315" s="117"/>
      <c r="D315" s="99" t="s">
        <v>113</v>
      </c>
      <c r="E315" s="100">
        <v>100</v>
      </c>
      <c r="F315" s="102">
        <v>100</v>
      </c>
      <c r="G315" s="101">
        <f t="shared" si="4"/>
        <v>100</v>
      </c>
    </row>
    <row r="316" spans="1:7" ht="26.25" x14ac:dyDescent="0.25">
      <c r="A316" s="114"/>
      <c r="B316" s="117"/>
      <c r="C316" s="117"/>
      <c r="D316" s="99" t="s">
        <v>114</v>
      </c>
      <c r="E316" s="100">
        <v>75</v>
      </c>
      <c r="F316" s="102">
        <v>62</v>
      </c>
      <c r="G316" s="101">
        <f t="shared" si="4"/>
        <v>82.666666666666671</v>
      </c>
    </row>
    <row r="317" spans="1:7" ht="51.75" x14ac:dyDescent="0.25">
      <c r="A317" s="114"/>
      <c r="B317" s="117"/>
      <c r="C317" s="117"/>
      <c r="D317" s="99" t="s">
        <v>115</v>
      </c>
      <c r="E317" s="118">
        <v>97</v>
      </c>
      <c r="F317" s="102">
        <v>99</v>
      </c>
      <c r="G317" s="101">
        <f>F317/E317*100</f>
        <v>102.06185567010309</v>
      </c>
    </row>
    <row r="318" spans="1:7" x14ac:dyDescent="0.25">
      <c r="A318" s="80" t="s">
        <v>11</v>
      </c>
      <c r="B318" s="69"/>
      <c r="C318" s="69"/>
      <c r="D318" s="69"/>
      <c r="E318" s="69"/>
      <c r="F318" s="69"/>
      <c r="G318" s="69"/>
    </row>
    <row r="319" spans="1:7" ht="135" customHeight="1" x14ac:dyDescent="0.25">
      <c r="A319" s="114">
        <v>67</v>
      </c>
      <c r="B319" s="120" t="s">
        <v>92</v>
      </c>
      <c r="C319" s="79" t="s">
        <v>17</v>
      </c>
      <c r="D319" s="99" t="s">
        <v>112</v>
      </c>
      <c r="E319" s="104">
        <v>100</v>
      </c>
      <c r="F319" s="121">
        <v>97.8</v>
      </c>
      <c r="G319" s="104">
        <f>F319/E319*100</f>
        <v>97.8</v>
      </c>
    </row>
    <row r="320" spans="1:7" ht="26.25" x14ac:dyDescent="0.25">
      <c r="A320" s="114"/>
      <c r="B320" s="120"/>
      <c r="C320" s="79"/>
      <c r="D320" s="99" t="s">
        <v>113</v>
      </c>
      <c r="E320" s="104">
        <v>100</v>
      </c>
      <c r="F320" s="121">
        <v>97.5</v>
      </c>
      <c r="G320" s="104">
        <f t="shared" ref="G320:G329" si="5">F320/E320*100</f>
        <v>97.5</v>
      </c>
    </row>
    <row r="321" spans="1:7" ht="26.25" x14ac:dyDescent="0.25">
      <c r="A321" s="114"/>
      <c r="B321" s="120"/>
      <c r="C321" s="79"/>
      <c r="D321" s="99" t="s">
        <v>114</v>
      </c>
      <c r="E321" s="104">
        <v>100</v>
      </c>
      <c r="F321" s="121">
        <v>100</v>
      </c>
      <c r="G321" s="104">
        <f t="shared" si="5"/>
        <v>100</v>
      </c>
    </row>
    <row r="322" spans="1:7" ht="135" x14ac:dyDescent="0.25">
      <c r="A322" s="114"/>
      <c r="B322" s="122"/>
      <c r="C322" s="61" t="s">
        <v>120</v>
      </c>
      <c r="D322" s="99" t="s">
        <v>115</v>
      </c>
      <c r="E322" s="113">
        <v>97</v>
      </c>
      <c r="F322" s="123">
        <v>100</v>
      </c>
      <c r="G322" s="104">
        <f t="shared" si="5"/>
        <v>103.09278350515463</v>
      </c>
    </row>
    <row r="323" spans="1:7" ht="45.75" customHeight="1" x14ac:dyDescent="0.25">
      <c r="A323" s="114">
        <v>68</v>
      </c>
      <c r="B323" s="124" t="s">
        <v>93</v>
      </c>
      <c r="C323" s="120" t="s">
        <v>12</v>
      </c>
      <c r="D323" s="99" t="s">
        <v>112</v>
      </c>
      <c r="E323" s="104">
        <v>100</v>
      </c>
      <c r="F323" s="123">
        <v>76.8</v>
      </c>
      <c r="G323" s="104">
        <f t="shared" si="5"/>
        <v>76.8</v>
      </c>
    </row>
    <row r="324" spans="1:7" ht="39" customHeight="1" x14ac:dyDescent="0.25">
      <c r="A324" s="114"/>
      <c r="B324" s="124"/>
      <c r="C324" s="120"/>
      <c r="D324" s="99" t="s">
        <v>113</v>
      </c>
      <c r="E324" s="104">
        <v>100</v>
      </c>
      <c r="F324" s="123">
        <v>100</v>
      </c>
      <c r="G324" s="104">
        <f t="shared" si="5"/>
        <v>100</v>
      </c>
    </row>
    <row r="325" spans="1:7" ht="26.25" x14ac:dyDescent="0.25">
      <c r="A325" s="114"/>
      <c r="B325" s="124"/>
      <c r="C325" s="120"/>
      <c r="D325" s="99" t="s">
        <v>114</v>
      </c>
      <c r="E325" s="104">
        <v>75</v>
      </c>
      <c r="F325" s="123">
        <v>75</v>
      </c>
      <c r="G325" s="104">
        <f t="shared" si="5"/>
        <v>100</v>
      </c>
    </row>
    <row r="326" spans="1:7" ht="51.75" x14ac:dyDescent="0.25">
      <c r="A326" s="114"/>
      <c r="B326" s="124"/>
      <c r="C326" s="120"/>
      <c r="D326" s="99" t="s">
        <v>115</v>
      </c>
      <c r="E326" s="113">
        <v>97</v>
      </c>
      <c r="F326" s="121">
        <v>100</v>
      </c>
      <c r="G326" s="104">
        <f t="shared" si="5"/>
        <v>103.09278350515463</v>
      </c>
    </row>
    <row r="327" spans="1:7" ht="55.5" customHeight="1" x14ac:dyDescent="0.25">
      <c r="A327" s="125">
        <v>69</v>
      </c>
      <c r="B327" s="120" t="s">
        <v>22</v>
      </c>
      <c r="C327" s="98" t="s">
        <v>121</v>
      </c>
      <c r="D327" s="99" t="s">
        <v>112</v>
      </c>
      <c r="E327" s="104">
        <v>100</v>
      </c>
      <c r="F327" s="126">
        <v>100</v>
      </c>
      <c r="G327" s="104">
        <f t="shared" si="5"/>
        <v>100</v>
      </c>
    </row>
    <row r="328" spans="1:7" ht="64.5" customHeight="1" x14ac:dyDescent="0.25">
      <c r="A328" s="127"/>
      <c r="B328" s="120"/>
      <c r="C328" s="96"/>
      <c r="D328" s="99" t="s">
        <v>113</v>
      </c>
      <c r="E328" s="104">
        <v>100</v>
      </c>
      <c r="F328" s="126">
        <v>100</v>
      </c>
      <c r="G328" s="104">
        <f t="shared" si="5"/>
        <v>100</v>
      </c>
    </row>
    <row r="329" spans="1:7" ht="54" customHeight="1" x14ac:dyDescent="0.25">
      <c r="A329" s="128"/>
      <c r="B329" s="120"/>
      <c r="C329" s="96"/>
      <c r="D329" s="99" t="s">
        <v>114</v>
      </c>
      <c r="E329" s="104">
        <v>100</v>
      </c>
      <c r="F329" s="126">
        <v>94.4</v>
      </c>
      <c r="G329" s="104">
        <f t="shared" si="5"/>
        <v>94.4</v>
      </c>
    </row>
    <row r="330" spans="1:7" ht="90" customHeight="1" x14ac:dyDescent="0.25">
      <c r="B330" s="91"/>
      <c r="C330" s="91"/>
      <c r="D330" s="83"/>
      <c r="E330" s="83"/>
      <c r="F330" s="83"/>
      <c r="G330" s="83"/>
    </row>
    <row r="331" spans="1:7" x14ac:dyDescent="0.25">
      <c r="B331" s="129"/>
      <c r="C331" s="129"/>
      <c r="D331" s="129"/>
      <c r="E331" s="129"/>
      <c r="F331" s="129"/>
      <c r="G331" s="129"/>
    </row>
    <row r="332" spans="1:7" x14ac:dyDescent="0.25">
      <c r="B332" s="129"/>
      <c r="C332" s="129"/>
      <c r="D332" s="129"/>
      <c r="E332" s="129"/>
      <c r="F332" s="129"/>
      <c r="G332" s="129"/>
    </row>
    <row r="333" spans="1:7" ht="57" customHeight="1" x14ac:dyDescent="0.25">
      <c r="B333" s="81"/>
      <c r="C333" s="81"/>
      <c r="D333" s="82"/>
      <c r="E333" s="82"/>
      <c r="F333" s="82"/>
      <c r="G333" s="130"/>
    </row>
    <row r="336" spans="1:7" x14ac:dyDescent="0.25">
      <c r="B336" s="131"/>
    </row>
  </sheetData>
  <mergeCells count="221">
    <mergeCell ref="A327:A329"/>
    <mergeCell ref="B327:B329"/>
    <mergeCell ref="C327:C329"/>
    <mergeCell ref="B330:C330"/>
    <mergeCell ref="D330:G330"/>
    <mergeCell ref="B333:C333"/>
    <mergeCell ref="D333:G333"/>
    <mergeCell ref="A318:G318"/>
    <mergeCell ref="A319:A322"/>
    <mergeCell ref="B319:B322"/>
    <mergeCell ref="C319:C321"/>
    <mergeCell ref="A323:A326"/>
    <mergeCell ref="B323:B326"/>
    <mergeCell ref="C323:C326"/>
    <mergeCell ref="A310:A313"/>
    <mergeCell ref="B310:B313"/>
    <mergeCell ref="C310:C313"/>
    <mergeCell ref="A314:A317"/>
    <mergeCell ref="B314:B317"/>
    <mergeCell ref="C314:C317"/>
    <mergeCell ref="A302:A305"/>
    <mergeCell ref="B302:B305"/>
    <mergeCell ref="C302:C305"/>
    <mergeCell ref="A306:A309"/>
    <mergeCell ref="B306:B309"/>
    <mergeCell ref="C306:C309"/>
    <mergeCell ref="A294:A297"/>
    <mergeCell ref="B294:B297"/>
    <mergeCell ref="C294:C297"/>
    <mergeCell ref="A298:A301"/>
    <mergeCell ref="B298:B301"/>
    <mergeCell ref="C298:C301"/>
    <mergeCell ref="A286:A289"/>
    <mergeCell ref="B286:B289"/>
    <mergeCell ref="C286:C289"/>
    <mergeCell ref="A290:A293"/>
    <mergeCell ref="B290:B293"/>
    <mergeCell ref="C290:C293"/>
    <mergeCell ref="A275:A280"/>
    <mergeCell ref="B275:B280"/>
    <mergeCell ref="C275:C280"/>
    <mergeCell ref="B281:G281"/>
    <mergeCell ref="A282:A285"/>
    <mergeCell ref="B282:B285"/>
    <mergeCell ref="C282:C285"/>
    <mergeCell ref="A263:A268"/>
    <mergeCell ref="B263:B268"/>
    <mergeCell ref="C263:C268"/>
    <mergeCell ref="A269:A274"/>
    <mergeCell ref="B269:B274"/>
    <mergeCell ref="C269:C274"/>
    <mergeCell ref="A251:A256"/>
    <mergeCell ref="B251:B256"/>
    <mergeCell ref="C251:C256"/>
    <mergeCell ref="A257:A262"/>
    <mergeCell ref="B257:B262"/>
    <mergeCell ref="C257:C262"/>
    <mergeCell ref="A239:A244"/>
    <mergeCell ref="B239:B244"/>
    <mergeCell ref="C239:C244"/>
    <mergeCell ref="A245:A250"/>
    <mergeCell ref="B245:B250"/>
    <mergeCell ref="C245:C250"/>
    <mergeCell ref="A227:A232"/>
    <mergeCell ref="B227:B232"/>
    <mergeCell ref="C227:C232"/>
    <mergeCell ref="A233:A238"/>
    <mergeCell ref="B233:B238"/>
    <mergeCell ref="C233:C238"/>
    <mergeCell ref="A215:A220"/>
    <mergeCell ref="B215:B220"/>
    <mergeCell ref="C215:C220"/>
    <mergeCell ref="A221:A226"/>
    <mergeCell ref="B221:B226"/>
    <mergeCell ref="C221:C226"/>
    <mergeCell ref="A203:A208"/>
    <mergeCell ref="B203:B208"/>
    <mergeCell ref="C203:C208"/>
    <mergeCell ref="A209:A214"/>
    <mergeCell ref="B209:B214"/>
    <mergeCell ref="C209:C214"/>
    <mergeCell ref="A191:A196"/>
    <mergeCell ref="B191:B196"/>
    <mergeCell ref="C191:C196"/>
    <mergeCell ref="A197:A202"/>
    <mergeCell ref="B197:B202"/>
    <mergeCell ref="C197:C202"/>
    <mergeCell ref="A179:A184"/>
    <mergeCell ref="B179:B184"/>
    <mergeCell ref="C179:C184"/>
    <mergeCell ref="A185:A190"/>
    <mergeCell ref="B185:B190"/>
    <mergeCell ref="C185:C190"/>
    <mergeCell ref="A167:A172"/>
    <mergeCell ref="B167:B172"/>
    <mergeCell ref="C167:C172"/>
    <mergeCell ref="A173:A178"/>
    <mergeCell ref="B173:B178"/>
    <mergeCell ref="C173:C178"/>
    <mergeCell ref="A156:A159"/>
    <mergeCell ref="B156:B159"/>
    <mergeCell ref="C156:C159"/>
    <mergeCell ref="B160:G160"/>
    <mergeCell ref="A161:A166"/>
    <mergeCell ref="B161:B166"/>
    <mergeCell ref="C161:C166"/>
    <mergeCell ref="A148:A151"/>
    <mergeCell ref="B148:B151"/>
    <mergeCell ref="C148:C151"/>
    <mergeCell ref="A152:A155"/>
    <mergeCell ref="B152:B155"/>
    <mergeCell ref="C152:C155"/>
    <mergeCell ref="A140:A143"/>
    <mergeCell ref="B140:B143"/>
    <mergeCell ref="C140:C143"/>
    <mergeCell ref="A144:A147"/>
    <mergeCell ref="B144:B147"/>
    <mergeCell ref="C144:C147"/>
    <mergeCell ref="A132:A135"/>
    <mergeCell ref="B132:B135"/>
    <mergeCell ref="C132:C135"/>
    <mergeCell ref="A136:A139"/>
    <mergeCell ref="B136:B139"/>
    <mergeCell ref="C136:C139"/>
    <mergeCell ref="A124:A127"/>
    <mergeCell ref="B124:B127"/>
    <mergeCell ref="C124:C127"/>
    <mergeCell ref="A128:A131"/>
    <mergeCell ref="B128:B131"/>
    <mergeCell ref="C128:C131"/>
    <mergeCell ref="A116:A119"/>
    <mergeCell ref="B116:B119"/>
    <mergeCell ref="C116:C119"/>
    <mergeCell ref="A120:A123"/>
    <mergeCell ref="B120:B123"/>
    <mergeCell ref="C120:C123"/>
    <mergeCell ref="A108:A111"/>
    <mergeCell ref="B108:B111"/>
    <mergeCell ref="C108:C111"/>
    <mergeCell ref="A112:A115"/>
    <mergeCell ref="B112:B115"/>
    <mergeCell ref="C112:C115"/>
    <mergeCell ref="A100:A103"/>
    <mergeCell ref="B100:B103"/>
    <mergeCell ref="C100:C103"/>
    <mergeCell ref="A104:A107"/>
    <mergeCell ref="B104:B107"/>
    <mergeCell ref="C104:C107"/>
    <mergeCell ref="A92:A95"/>
    <mergeCell ref="B92:B95"/>
    <mergeCell ref="C92:C95"/>
    <mergeCell ref="A96:A99"/>
    <mergeCell ref="B96:B99"/>
    <mergeCell ref="C96:C99"/>
    <mergeCell ref="A84:A87"/>
    <mergeCell ref="B84:B87"/>
    <mergeCell ref="C84:C87"/>
    <mergeCell ref="A88:A91"/>
    <mergeCell ref="B88:B91"/>
    <mergeCell ref="C88:C91"/>
    <mergeCell ref="A76:A79"/>
    <mergeCell ref="B76:B79"/>
    <mergeCell ref="C76:C79"/>
    <mergeCell ref="A80:A83"/>
    <mergeCell ref="B80:B83"/>
    <mergeCell ref="C80:C83"/>
    <mergeCell ref="A68:A71"/>
    <mergeCell ref="B68:B71"/>
    <mergeCell ref="C68:C71"/>
    <mergeCell ref="A72:A75"/>
    <mergeCell ref="B72:B75"/>
    <mergeCell ref="C72:C75"/>
    <mergeCell ref="A60:A63"/>
    <mergeCell ref="B60:B63"/>
    <mergeCell ref="C60:C63"/>
    <mergeCell ref="A64:A67"/>
    <mergeCell ref="B64:B67"/>
    <mergeCell ref="C64:C67"/>
    <mergeCell ref="A52:A55"/>
    <mergeCell ref="B52:B55"/>
    <mergeCell ref="C52:C55"/>
    <mergeCell ref="A56:A59"/>
    <mergeCell ref="B56:B59"/>
    <mergeCell ref="C56:C59"/>
    <mergeCell ref="A44:A47"/>
    <mergeCell ref="B44:B47"/>
    <mergeCell ref="C44:C47"/>
    <mergeCell ref="A48:A51"/>
    <mergeCell ref="B48:B51"/>
    <mergeCell ref="C48:C51"/>
    <mergeCell ref="A36:A39"/>
    <mergeCell ref="B36:B39"/>
    <mergeCell ref="C36:C39"/>
    <mergeCell ref="A40:A43"/>
    <mergeCell ref="B40:B43"/>
    <mergeCell ref="C40:C43"/>
    <mergeCell ref="A28:A31"/>
    <mergeCell ref="B28:B31"/>
    <mergeCell ref="C28:C31"/>
    <mergeCell ref="A32:A35"/>
    <mergeCell ref="B32:B35"/>
    <mergeCell ref="C32:C35"/>
    <mergeCell ref="A20:A23"/>
    <mergeCell ref="B20:B23"/>
    <mergeCell ref="C20:C23"/>
    <mergeCell ref="A24:A27"/>
    <mergeCell ref="B24:B27"/>
    <mergeCell ref="C24:C27"/>
    <mergeCell ref="A12:A15"/>
    <mergeCell ref="B12:B15"/>
    <mergeCell ref="C12:C15"/>
    <mergeCell ref="A16:A19"/>
    <mergeCell ref="B16:B19"/>
    <mergeCell ref="C16:C19"/>
    <mergeCell ref="D1:F1"/>
    <mergeCell ref="A2:G2"/>
    <mergeCell ref="A4:F4"/>
    <mergeCell ref="B7:G7"/>
    <mergeCell ref="A8:A11"/>
    <mergeCell ref="B8:B11"/>
    <mergeCell ref="C8:C11"/>
  </mergeCells>
  <pageMargins left="0.19685039370078741" right="7.874015748031496E-2" top="0.19685039370078741" bottom="0.19685039370078741" header="0.11811023622047245" footer="0.118110236220472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8" sqref="J8:N8"/>
    </sheetView>
  </sheetViews>
  <sheetFormatPr defaultRowHeight="15" outlineLevelCol="1" x14ac:dyDescent="0.25"/>
  <cols>
    <col min="1" max="1" width="5.85546875" customWidth="1"/>
    <col min="2" max="2" width="16.140625" customWidth="1"/>
    <col min="3" max="3" width="38.140625" customWidth="1"/>
    <col min="4" max="4" width="10.7109375" hidden="1" customWidth="1"/>
    <col min="5" max="5" width="11.140625" hidden="1" customWidth="1" outlineLevel="1"/>
    <col min="6" max="6" width="9.7109375" customWidth="1" outlineLevel="1"/>
    <col min="7" max="7" width="8.85546875" hidden="1" customWidth="1" outlineLevel="1"/>
    <col min="8" max="8" width="8.85546875" customWidth="1" outlineLevel="1"/>
    <col min="10" max="14" width="9.140625" hidden="1" customWidth="1"/>
  </cols>
  <sheetData>
    <row r="1" spans="1:15" ht="25.5" customHeight="1" x14ac:dyDescent="0.25">
      <c r="D1" s="64"/>
      <c r="E1" s="64"/>
      <c r="F1" s="64"/>
      <c r="G1" s="64"/>
      <c r="H1" s="62"/>
    </row>
    <row r="2" spans="1:15" ht="57.75" customHeight="1" x14ac:dyDescent="0.25">
      <c r="B2" s="65" t="s">
        <v>122</v>
      </c>
      <c r="C2" s="65"/>
      <c r="D2" s="65"/>
      <c r="E2" s="65"/>
      <c r="F2" s="65"/>
      <c r="G2" s="65"/>
      <c r="H2" s="63"/>
    </row>
    <row r="3" spans="1:15" ht="21.75" customHeight="1" x14ac:dyDescent="0.25">
      <c r="A3" s="129"/>
      <c r="B3" s="132"/>
      <c r="C3" s="132"/>
      <c r="D3" s="132"/>
      <c r="E3" s="132"/>
      <c r="F3" s="132"/>
      <c r="G3" s="132"/>
      <c r="H3" s="132"/>
      <c r="I3" s="133" t="s">
        <v>123</v>
      </c>
      <c r="J3" s="133"/>
      <c r="K3" s="133"/>
      <c r="L3" s="133"/>
      <c r="M3" s="133"/>
      <c r="N3" s="133"/>
      <c r="O3" s="133"/>
    </row>
    <row r="4" spans="1:15" ht="20.25" customHeight="1" x14ac:dyDescent="0.25">
      <c r="A4" s="68" t="s">
        <v>25</v>
      </c>
      <c r="B4" s="69"/>
      <c r="C4" s="69"/>
      <c r="D4" s="69"/>
      <c r="E4" s="69"/>
      <c r="F4" s="69"/>
      <c r="G4" s="69"/>
      <c r="H4" s="56"/>
      <c r="I4" s="134"/>
      <c r="J4" s="134"/>
      <c r="K4" s="134"/>
      <c r="L4" s="134"/>
      <c r="M4" s="134"/>
      <c r="N4" s="134"/>
      <c r="O4" s="135"/>
    </row>
    <row r="5" spans="1:15" ht="171.75" customHeight="1" x14ac:dyDescent="0.25">
      <c r="A5" s="6" t="s">
        <v>19</v>
      </c>
      <c r="B5" s="8" t="s">
        <v>103</v>
      </c>
      <c r="C5" s="8" t="s">
        <v>0</v>
      </c>
      <c r="D5" s="8" t="s">
        <v>95</v>
      </c>
      <c r="E5" s="8" t="s">
        <v>96</v>
      </c>
      <c r="F5" s="8" t="s">
        <v>97</v>
      </c>
      <c r="G5" s="8" t="s">
        <v>97</v>
      </c>
      <c r="H5" s="8" t="s">
        <v>124</v>
      </c>
      <c r="I5" s="8" t="s">
        <v>125</v>
      </c>
      <c r="J5" s="8" t="s">
        <v>126</v>
      </c>
      <c r="K5" s="8" t="s">
        <v>127</v>
      </c>
      <c r="L5" s="8" t="s">
        <v>128</v>
      </c>
      <c r="M5" s="8" t="s">
        <v>129</v>
      </c>
      <c r="N5" s="8" t="s">
        <v>130</v>
      </c>
      <c r="O5" s="136" t="s">
        <v>131</v>
      </c>
    </row>
    <row r="6" spans="1:15" ht="15.75" customHeight="1" x14ac:dyDescent="0.25">
      <c r="A6" s="7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7</v>
      </c>
      <c r="I6" s="7">
        <v>8</v>
      </c>
      <c r="J6" s="7"/>
      <c r="K6" s="7"/>
      <c r="L6" s="7"/>
      <c r="M6" s="7"/>
      <c r="N6" s="7"/>
      <c r="O6" s="7">
        <v>9</v>
      </c>
    </row>
    <row r="7" spans="1:15" ht="38.25" customHeight="1" x14ac:dyDescent="0.25">
      <c r="A7" s="7"/>
      <c r="B7" s="137" t="s">
        <v>3</v>
      </c>
      <c r="C7" s="137"/>
      <c r="D7" s="137"/>
      <c r="E7" s="137"/>
      <c r="F7" s="137"/>
      <c r="G7" s="137"/>
      <c r="H7" s="138"/>
    </row>
    <row r="8" spans="1:15" ht="50.1" customHeight="1" x14ac:dyDescent="0.25">
      <c r="A8" s="70">
        <v>39</v>
      </c>
      <c r="B8" s="78" t="s">
        <v>33</v>
      </c>
      <c r="C8" s="18" t="s">
        <v>4</v>
      </c>
      <c r="D8" s="9" t="s">
        <v>5</v>
      </c>
      <c r="E8" s="13">
        <v>168</v>
      </c>
      <c r="F8" s="13">
        <v>150</v>
      </c>
      <c r="G8" s="14">
        <f>F8/E8*100</f>
        <v>89.285714285714292</v>
      </c>
      <c r="H8" s="14">
        <v>6345.4</v>
      </c>
      <c r="I8" s="14">
        <v>6345.4</v>
      </c>
      <c r="J8" s="7"/>
      <c r="K8" s="7"/>
      <c r="L8" s="7"/>
      <c r="M8" s="7"/>
      <c r="N8" s="7"/>
      <c r="O8" s="7">
        <f>I8/H8*100</f>
        <v>100</v>
      </c>
    </row>
    <row r="9" spans="1:15" ht="50.1" customHeight="1" x14ac:dyDescent="0.25">
      <c r="A9" s="76"/>
      <c r="B9" s="78"/>
      <c r="C9" s="18" t="s">
        <v>6</v>
      </c>
      <c r="D9" s="9" t="s">
        <v>5</v>
      </c>
      <c r="E9" s="13">
        <v>222</v>
      </c>
      <c r="F9" s="13">
        <v>239</v>
      </c>
      <c r="G9" s="14">
        <f t="shared" ref="G9:G92" si="0">F9/E9*100</f>
        <v>107.65765765765767</v>
      </c>
      <c r="H9" s="14">
        <v>7931.8</v>
      </c>
      <c r="I9" s="14">
        <v>7931.8</v>
      </c>
      <c r="J9" s="7"/>
      <c r="K9" s="7"/>
      <c r="L9" s="7"/>
      <c r="M9" s="7"/>
      <c r="N9" s="7"/>
      <c r="O9" s="7">
        <f t="shared" ref="O9:O72" si="1">I9/H9*100</f>
        <v>100</v>
      </c>
    </row>
    <row r="10" spans="1:15" ht="50.1" customHeight="1" x14ac:dyDescent="0.25">
      <c r="A10" s="76"/>
      <c r="B10" s="78"/>
      <c r="C10" s="18" t="s">
        <v>7</v>
      </c>
      <c r="D10" s="9" t="s">
        <v>5</v>
      </c>
      <c r="E10" s="13">
        <v>84</v>
      </c>
      <c r="F10" s="13">
        <v>69</v>
      </c>
      <c r="G10" s="14"/>
      <c r="H10" s="14">
        <v>1429.3</v>
      </c>
      <c r="I10" s="139">
        <f>I11-I8-I9</f>
        <v>1398.4000000000005</v>
      </c>
      <c r="J10" s="7"/>
      <c r="K10" s="7"/>
      <c r="L10" s="7"/>
      <c r="M10" s="7"/>
      <c r="N10" s="7"/>
      <c r="O10" s="139">
        <f t="shared" si="1"/>
        <v>97.838102567690527</v>
      </c>
    </row>
    <row r="11" spans="1:15" ht="50.1" customHeight="1" x14ac:dyDescent="0.25">
      <c r="A11" s="71"/>
      <c r="B11" s="78"/>
      <c r="C11" s="140" t="s">
        <v>132</v>
      </c>
      <c r="D11" s="9"/>
      <c r="E11" s="13"/>
      <c r="F11" s="13"/>
      <c r="G11" s="14" t="e">
        <f t="shared" si="0"/>
        <v>#DIV/0!</v>
      </c>
      <c r="H11" s="17">
        <v>15706.5</v>
      </c>
      <c r="I11" s="7">
        <f>SUM(J11:N11)</f>
        <v>15675.6</v>
      </c>
      <c r="J11" s="7">
        <v>13782.2</v>
      </c>
      <c r="K11" s="7">
        <v>1174.9000000000001</v>
      </c>
      <c r="L11" s="7">
        <v>324</v>
      </c>
      <c r="M11" s="7">
        <v>303</v>
      </c>
      <c r="N11" s="7">
        <v>91.5</v>
      </c>
      <c r="O11" s="139">
        <f t="shared" si="1"/>
        <v>99.803266163690196</v>
      </c>
    </row>
    <row r="12" spans="1:15" ht="50.1" customHeight="1" x14ac:dyDescent="0.25">
      <c r="A12" s="70">
        <v>40</v>
      </c>
      <c r="B12" s="73" t="s">
        <v>34</v>
      </c>
      <c r="C12" s="141" t="s">
        <v>4</v>
      </c>
      <c r="D12" s="142" t="s">
        <v>5</v>
      </c>
      <c r="E12" s="143">
        <v>123</v>
      </c>
      <c r="F12" s="143">
        <v>126</v>
      </c>
      <c r="G12" s="144">
        <f t="shared" si="0"/>
        <v>102.4390243902439</v>
      </c>
      <c r="H12" s="144">
        <v>4939.6000000000004</v>
      </c>
      <c r="I12" s="144">
        <v>4939.6000000000004</v>
      </c>
      <c r="J12" s="7"/>
      <c r="K12" s="7"/>
      <c r="L12" s="7"/>
      <c r="M12" s="7"/>
      <c r="N12" s="7"/>
      <c r="O12" s="7">
        <f t="shared" si="1"/>
        <v>100</v>
      </c>
    </row>
    <row r="13" spans="1:15" ht="50.1" customHeight="1" x14ac:dyDescent="0.25">
      <c r="A13" s="76"/>
      <c r="B13" s="78"/>
      <c r="C13" s="18" t="s">
        <v>6</v>
      </c>
      <c r="D13" s="9" t="s">
        <v>5</v>
      </c>
      <c r="E13" s="13">
        <v>153</v>
      </c>
      <c r="F13" s="13">
        <v>157</v>
      </c>
      <c r="G13" s="14">
        <f t="shared" si="0"/>
        <v>102.61437908496731</v>
      </c>
      <c r="H13" s="14">
        <v>6174.6</v>
      </c>
      <c r="I13" s="14">
        <v>6174.6</v>
      </c>
      <c r="J13" s="7"/>
      <c r="K13" s="7"/>
      <c r="L13" s="7"/>
      <c r="M13" s="7"/>
      <c r="N13" s="7"/>
      <c r="O13" s="7">
        <f t="shared" si="1"/>
        <v>100</v>
      </c>
    </row>
    <row r="14" spans="1:15" ht="50.1" customHeight="1" x14ac:dyDescent="0.25">
      <c r="A14" s="76"/>
      <c r="B14" s="78"/>
      <c r="C14" s="18" t="s">
        <v>7</v>
      </c>
      <c r="D14" s="9" t="s">
        <v>5</v>
      </c>
      <c r="E14" s="13">
        <v>64</v>
      </c>
      <c r="F14" s="13">
        <v>65</v>
      </c>
      <c r="G14" s="14"/>
      <c r="H14" s="14">
        <v>1112.5999999999999</v>
      </c>
      <c r="I14" s="139">
        <f>I15-I12-I13</f>
        <v>1042.9999999999982</v>
      </c>
      <c r="J14" s="7"/>
      <c r="K14" s="7"/>
      <c r="L14" s="7"/>
      <c r="M14" s="7"/>
      <c r="N14" s="7"/>
      <c r="O14" s="139">
        <f t="shared" si="1"/>
        <v>93.744382527413109</v>
      </c>
    </row>
    <row r="15" spans="1:15" ht="50.1" customHeight="1" x14ac:dyDescent="0.25">
      <c r="A15" s="71"/>
      <c r="B15" s="78"/>
      <c r="C15" s="145" t="s">
        <v>132</v>
      </c>
      <c r="G15" s="14">
        <f>F14/E14*100</f>
        <v>101.5625</v>
      </c>
      <c r="H15" s="14">
        <v>12226.8</v>
      </c>
      <c r="I15" s="7">
        <f>SUM(J15:N15)</f>
        <v>12157.199999999999</v>
      </c>
      <c r="J15" s="7">
        <v>10230.5</v>
      </c>
      <c r="K15" s="7">
        <v>650.4</v>
      </c>
      <c r="L15" s="7">
        <v>169.5</v>
      </c>
      <c r="M15" s="7">
        <v>890.5</v>
      </c>
      <c r="N15" s="7">
        <v>216.3</v>
      </c>
      <c r="O15" s="139">
        <f t="shared" si="1"/>
        <v>99.430758661301397</v>
      </c>
    </row>
    <row r="16" spans="1:15" ht="50.1" customHeight="1" x14ac:dyDescent="0.25">
      <c r="A16" s="70">
        <v>41</v>
      </c>
      <c r="B16" s="78" t="s">
        <v>35</v>
      </c>
      <c r="C16" s="18" t="s">
        <v>4</v>
      </c>
      <c r="D16" s="9" t="s">
        <v>5</v>
      </c>
      <c r="E16" s="13">
        <v>228</v>
      </c>
      <c r="F16" s="13">
        <v>209</v>
      </c>
      <c r="G16" s="14">
        <f t="shared" si="0"/>
        <v>91.666666666666657</v>
      </c>
      <c r="H16" s="14">
        <v>5267.8</v>
      </c>
      <c r="I16" s="14">
        <v>5267.8</v>
      </c>
      <c r="J16" s="7">
        <v>5108.3</v>
      </c>
      <c r="K16" s="7"/>
      <c r="L16" s="7"/>
      <c r="M16" s="7"/>
      <c r="N16" s="7"/>
      <c r="O16" s="7">
        <f t="shared" si="1"/>
        <v>100</v>
      </c>
    </row>
    <row r="17" spans="1:15" ht="50.1" customHeight="1" x14ac:dyDescent="0.25">
      <c r="A17" s="76"/>
      <c r="B17" s="78"/>
      <c r="C17" s="18" t="s">
        <v>6</v>
      </c>
      <c r="D17" s="9" t="s">
        <v>5</v>
      </c>
      <c r="E17" s="13">
        <v>198</v>
      </c>
      <c r="F17" s="13">
        <v>187</v>
      </c>
      <c r="G17" s="14">
        <f t="shared" si="0"/>
        <v>94.444444444444443</v>
      </c>
      <c r="H17" s="14">
        <v>6584.7</v>
      </c>
      <c r="I17" s="14">
        <v>6584.7</v>
      </c>
      <c r="J17" s="7">
        <v>5649.8</v>
      </c>
      <c r="K17" s="7"/>
      <c r="L17" s="7"/>
      <c r="M17" s="7"/>
      <c r="N17" s="7"/>
      <c r="O17" s="7">
        <f t="shared" si="1"/>
        <v>100</v>
      </c>
    </row>
    <row r="18" spans="1:15" ht="50.1" customHeight="1" x14ac:dyDescent="0.25">
      <c r="A18" s="76"/>
      <c r="B18" s="78"/>
      <c r="C18" s="18" t="s">
        <v>7</v>
      </c>
      <c r="D18" s="9" t="s">
        <v>5</v>
      </c>
      <c r="E18" s="13">
        <v>35</v>
      </c>
      <c r="F18" s="13">
        <v>27</v>
      </c>
      <c r="G18" s="14"/>
      <c r="H18" s="14">
        <v>1186.5999999999999</v>
      </c>
      <c r="I18" s="139">
        <f>I19-I16-I17</f>
        <v>1162.5999999999985</v>
      </c>
      <c r="J18" s="7">
        <v>872.8</v>
      </c>
      <c r="K18" s="7"/>
      <c r="L18" s="7"/>
      <c r="M18" s="7"/>
      <c r="N18" s="7"/>
      <c r="O18" s="139">
        <f t="shared" si="1"/>
        <v>97.977414461486489</v>
      </c>
    </row>
    <row r="19" spans="1:15" ht="50.1" customHeight="1" x14ac:dyDescent="0.25">
      <c r="A19" s="71"/>
      <c r="B19" s="78"/>
      <c r="C19" s="145" t="s">
        <v>132</v>
      </c>
      <c r="D19" s="9"/>
      <c r="E19" s="13"/>
      <c r="F19" s="13"/>
      <c r="G19" s="14" t="e">
        <f t="shared" si="0"/>
        <v>#DIV/0!</v>
      </c>
      <c r="H19" s="14">
        <v>13039.1</v>
      </c>
      <c r="I19" s="7">
        <f>SUM(J19:N19)</f>
        <v>13015.099999999999</v>
      </c>
      <c r="J19" s="7">
        <v>11630.9</v>
      </c>
      <c r="K19" s="7">
        <v>917.1</v>
      </c>
      <c r="L19" s="7">
        <v>246.8</v>
      </c>
      <c r="M19" s="7">
        <v>169.5</v>
      </c>
      <c r="N19" s="7">
        <v>50.8</v>
      </c>
      <c r="O19" s="139">
        <f t="shared" si="1"/>
        <v>99.815938216594688</v>
      </c>
    </row>
    <row r="20" spans="1:15" ht="50.1" customHeight="1" x14ac:dyDescent="0.25">
      <c r="A20" s="70">
        <v>42</v>
      </c>
      <c r="B20" s="79" t="s">
        <v>36</v>
      </c>
      <c r="C20" s="18" t="s">
        <v>4</v>
      </c>
      <c r="D20" s="9" t="s">
        <v>5</v>
      </c>
      <c r="E20" s="13">
        <v>371</v>
      </c>
      <c r="F20" s="13">
        <v>365</v>
      </c>
      <c r="G20" s="14">
        <f t="shared" si="0"/>
        <v>98.382749326145557</v>
      </c>
      <c r="H20" s="14">
        <v>11127.4</v>
      </c>
      <c r="I20" s="14">
        <v>11127.4</v>
      </c>
      <c r="J20" s="7">
        <v>9186.7000000000007</v>
      </c>
      <c r="K20" s="7"/>
      <c r="L20" s="7"/>
      <c r="M20" s="7"/>
      <c r="N20" s="7"/>
      <c r="O20" s="7">
        <f t="shared" si="1"/>
        <v>100</v>
      </c>
    </row>
    <row r="21" spans="1:15" ht="50.1" customHeight="1" x14ac:dyDescent="0.25">
      <c r="A21" s="76"/>
      <c r="B21" s="79"/>
      <c r="C21" s="18" t="s">
        <v>6</v>
      </c>
      <c r="D21" s="9" t="s">
        <v>5</v>
      </c>
      <c r="E21" s="13">
        <v>448</v>
      </c>
      <c r="F21" s="13">
        <v>442</v>
      </c>
      <c r="G21" s="14">
        <f t="shared" si="0"/>
        <v>98.660714285714292</v>
      </c>
      <c r="H21" s="14">
        <v>13909.2</v>
      </c>
      <c r="I21" s="14">
        <v>13909.2</v>
      </c>
      <c r="J21" s="7">
        <v>14015.3</v>
      </c>
      <c r="K21" s="7"/>
      <c r="L21" s="7"/>
      <c r="M21" s="7"/>
      <c r="N21" s="7"/>
      <c r="O21" s="7">
        <f t="shared" si="1"/>
        <v>100</v>
      </c>
    </row>
    <row r="22" spans="1:15" ht="50.1" customHeight="1" x14ac:dyDescent="0.25">
      <c r="A22" s="76"/>
      <c r="B22" s="79"/>
      <c r="C22" s="18" t="s">
        <v>7</v>
      </c>
      <c r="D22" s="9" t="s">
        <v>5</v>
      </c>
      <c r="E22" s="13">
        <v>71</v>
      </c>
      <c r="F22" s="13">
        <v>65</v>
      </c>
      <c r="G22" s="14"/>
      <c r="H22" s="14">
        <v>2506.4</v>
      </c>
      <c r="I22" s="14">
        <f>I23-I20-I21</f>
        <v>2493.8999999999978</v>
      </c>
      <c r="J22" s="7">
        <v>2541.6999999999998</v>
      </c>
      <c r="K22" s="7"/>
      <c r="L22" s="7"/>
      <c r="M22" s="7"/>
      <c r="N22" s="7"/>
      <c r="O22" s="139">
        <f t="shared" si="1"/>
        <v>99.501276731567103</v>
      </c>
    </row>
    <row r="23" spans="1:15" ht="50.1" customHeight="1" x14ac:dyDescent="0.25">
      <c r="A23" s="71"/>
      <c r="B23" s="79"/>
      <c r="C23" s="18" t="s">
        <v>132</v>
      </c>
      <c r="D23" s="9" t="s">
        <v>5</v>
      </c>
      <c r="E23" s="13">
        <v>71</v>
      </c>
      <c r="F23" s="13"/>
      <c r="G23" s="14">
        <f t="shared" si="0"/>
        <v>0</v>
      </c>
      <c r="H23" s="14">
        <v>27543</v>
      </c>
      <c r="I23" s="7">
        <f>SUM(J23:N23)</f>
        <v>27530.5</v>
      </c>
      <c r="J23" s="7">
        <v>25743.7</v>
      </c>
      <c r="K23" s="7">
        <v>1165.5</v>
      </c>
      <c r="L23" s="7">
        <v>319.10000000000002</v>
      </c>
      <c r="M23" s="7">
        <v>236.9</v>
      </c>
      <c r="N23" s="7">
        <v>65.3</v>
      </c>
      <c r="O23" s="146">
        <f t="shared" si="1"/>
        <v>99.954616417964644</v>
      </c>
    </row>
    <row r="24" spans="1:15" ht="50.1" customHeight="1" x14ac:dyDescent="0.25">
      <c r="A24" s="70">
        <v>43</v>
      </c>
      <c r="B24" s="78" t="s">
        <v>37</v>
      </c>
      <c r="C24" s="18" t="s">
        <v>4</v>
      </c>
      <c r="D24" s="9" t="s">
        <v>5</v>
      </c>
      <c r="E24" s="13">
        <v>244</v>
      </c>
      <c r="F24" s="13">
        <v>255</v>
      </c>
      <c r="G24" s="14">
        <f t="shared" si="0"/>
        <v>104.50819672131149</v>
      </c>
      <c r="H24" s="14">
        <v>6769.3</v>
      </c>
      <c r="I24" s="14">
        <v>6769.3</v>
      </c>
      <c r="J24" s="7"/>
      <c r="K24" s="7"/>
      <c r="L24" s="7"/>
      <c r="M24" s="7"/>
      <c r="N24" s="7"/>
      <c r="O24" s="7">
        <f t="shared" si="1"/>
        <v>100</v>
      </c>
    </row>
    <row r="25" spans="1:15" ht="50.1" customHeight="1" x14ac:dyDescent="0.25">
      <c r="A25" s="76"/>
      <c r="B25" s="78"/>
      <c r="C25" s="18" t="s">
        <v>6</v>
      </c>
      <c r="D25" s="9" t="s">
        <v>5</v>
      </c>
      <c r="E25" s="13">
        <v>267</v>
      </c>
      <c r="F25" s="13">
        <v>256</v>
      </c>
      <c r="G25" s="14">
        <f t="shared" si="0"/>
        <v>95.880149812734089</v>
      </c>
      <c r="H25" s="14">
        <v>8461.6</v>
      </c>
      <c r="I25" s="14">
        <v>8461.6</v>
      </c>
      <c r="J25" s="7"/>
      <c r="K25" s="7"/>
      <c r="L25" s="7"/>
      <c r="M25" s="7"/>
      <c r="N25" s="7"/>
      <c r="O25" s="7">
        <f t="shared" si="1"/>
        <v>100</v>
      </c>
    </row>
    <row r="26" spans="1:15" ht="50.1" customHeight="1" x14ac:dyDescent="0.25">
      <c r="A26" s="76"/>
      <c r="B26" s="78"/>
      <c r="C26" s="18" t="s">
        <v>7</v>
      </c>
      <c r="D26" s="9" t="s">
        <v>5</v>
      </c>
      <c r="E26" s="13">
        <v>36</v>
      </c>
      <c r="F26" s="13">
        <v>32</v>
      </c>
      <c r="G26" s="14"/>
      <c r="H26" s="14">
        <v>1524.8</v>
      </c>
      <c r="I26" s="14">
        <f>I27-I24-I25</f>
        <v>1512.9999999999982</v>
      </c>
      <c r="J26" s="7"/>
      <c r="K26" s="7"/>
      <c r="L26" s="7"/>
      <c r="M26" s="7"/>
      <c r="N26" s="7"/>
      <c r="O26" s="139">
        <f t="shared" si="1"/>
        <v>99.226128016788977</v>
      </c>
    </row>
    <row r="27" spans="1:15" ht="50.1" customHeight="1" x14ac:dyDescent="0.25">
      <c r="A27" s="71"/>
      <c r="B27" s="78"/>
      <c r="C27" s="18" t="s">
        <v>132</v>
      </c>
      <c r="D27" s="9"/>
      <c r="E27" s="13"/>
      <c r="F27" s="13"/>
      <c r="G27" s="14" t="e">
        <f t="shared" si="0"/>
        <v>#DIV/0!</v>
      </c>
      <c r="H27" s="14">
        <v>16755.7</v>
      </c>
      <c r="I27" s="7">
        <f>SUM(J27:N27)</f>
        <v>16743.899999999998</v>
      </c>
      <c r="J27" s="7">
        <v>15052.3</v>
      </c>
      <c r="K27" s="7">
        <v>1109.8</v>
      </c>
      <c r="L27" s="7">
        <v>319.60000000000002</v>
      </c>
      <c r="M27" s="7">
        <v>201.4</v>
      </c>
      <c r="N27" s="7">
        <v>60.8</v>
      </c>
      <c r="O27" s="139">
        <f t="shared" si="1"/>
        <v>99.929576203918643</v>
      </c>
    </row>
    <row r="28" spans="1:15" ht="50.1" customHeight="1" x14ac:dyDescent="0.25">
      <c r="A28" s="70">
        <v>44</v>
      </c>
      <c r="B28" s="78" t="s">
        <v>38</v>
      </c>
      <c r="C28" s="18" t="s">
        <v>4</v>
      </c>
      <c r="D28" s="9" t="s">
        <v>5</v>
      </c>
      <c r="E28" s="13">
        <v>241</v>
      </c>
      <c r="F28" s="13">
        <v>222</v>
      </c>
      <c r="G28" s="14">
        <f t="shared" si="0"/>
        <v>92.116182572614107</v>
      </c>
      <c r="H28" s="14">
        <v>5623.4</v>
      </c>
      <c r="I28" s="14">
        <v>5623.4</v>
      </c>
      <c r="J28" s="7"/>
      <c r="K28" s="7"/>
      <c r="L28" s="7"/>
      <c r="M28" s="7"/>
      <c r="N28" s="7"/>
      <c r="O28" s="7">
        <f t="shared" si="1"/>
        <v>100</v>
      </c>
    </row>
    <row r="29" spans="1:15" ht="50.1" customHeight="1" x14ac:dyDescent="0.25">
      <c r="A29" s="76"/>
      <c r="B29" s="78"/>
      <c r="C29" s="18" t="s">
        <v>6</v>
      </c>
      <c r="D29" s="9" t="s">
        <v>5</v>
      </c>
      <c r="E29" s="13">
        <v>226</v>
      </c>
      <c r="F29" s="13">
        <v>215</v>
      </c>
      <c r="G29" s="14">
        <f t="shared" si="0"/>
        <v>95.13274336283186</v>
      </c>
      <c r="H29" s="14">
        <v>7029.2</v>
      </c>
      <c r="I29" s="14">
        <v>7029.2</v>
      </c>
      <c r="J29" s="7"/>
      <c r="K29" s="7"/>
      <c r="L29" s="7"/>
      <c r="M29" s="7"/>
      <c r="N29" s="7"/>
      <c r="O29" s="7">
        <f t="shared" si="1"/>
        <v>100</v>
      </c>
    </row>
    <row r="30" spans="1:15" ht="50.1" customHeight="1" x14ac:dyDescent="0.25">
      <c r="A30" s="76"/>
      <c r="B30" s="78"/>
      <c r="C30" s="18" t="s">
        <v>7</v>
      </c>
      <c r="D30" s="9" t="s">
        <v>5</v>
      </c>
      <c r="E30" s="13">
        <v>14</v>
      </c>
      <c r="F30" s="13">
        <v>15</v>
      </c>
      <c r="G30" s="14"/>
      <c r="H30" s="14">
        <v>1266.5999999999999</v>
      </c>
      <c r="I30" s="14">
        <f>I31-I28-I29</f>
        <v>1261.9000000000005</v>
      </c>
      <c r="J30" s="7"/>
      <c r="K30" s="7"/>
      <c r="L30" s="7"/>
      <c r="M30" s="7"/>
      <c r="N30" s="7"/>
      <c r="O30" s="139">
        <f t="shared" si="1"/>
        <v>99.62892783830732</v>
      </c>
    </row>
    <row r="31" spans="1:15" ht="50.1" customHeight="1" x14ac:dyDescent="0.25">
      <c r="A31" s="71"/>
      <c r="B31" s="78"/>
      <c r="C31" s="18" t="s">
        <v>132</v>
      </c>
      <c r="D31" s="9" t="s">
        <v>5</v>
      </c>
      <c r="E31" s="13">
        <v>14</v>
      </c>
      <c r="F31" s="13"/>
      <c r="G31" s="14">
        <f t="shared" si="0"/>
        <v>0</v>
      </c>
      <c r="H31" s="14">
        <v>13919.2</v>
      </c>
      <c r="I31" s="7">
        <f>SUM(J31:N31)</f>
        <v>13914.5</v>
      </c>
      <c r="J31" s="7">
        <v>12528.7</v>
      </c>
      <c r="K31" s="7">
        <v>867.4</v>
      </c>
      <c r="L31" s="7">
        <v>262</v>
      </c>
      <c r="M31" s="7">
        <v>196.9</v>
      </c>
      <c r="N31" s="7">
        <v>59.5</v>
      </c>
      <c r="O31" s="146">
        <f t="shared" si="1"/>
        <v>99.966233691591469</v>
      </c>
    </row>
    <row r="32" spans="1:15" ht="50.1" customHeight="1" x14ac:dyDescent="0.25">
      <c r="A32" s="70">
        <v>45</v>
      </c>
      <c r="B32" s="78" t="s">
        <v>39</v>
      </c>
      <c r="C32" s="18" t="s">
        <v>4</v>
      </c>
      <c r="D32" s="9" t="s">
        <v>5</v>
      </c>
      <c r="E32" s="13">
        <v>392</v>
      </c>
      <c r="F32" s="13">
        <v>396</v>
      </c>
      <c r="G32" s="14">
        <f t="shared" si="0"/>
        <v>101.0204081632653</v>
      </c>
      <c r="H32" s="14">
        <v>11410.2</v>
      </c>
      <c r="I32" s="14">
        <v>11410.2</v>
      </c>
      <c r="J32" s="7"/>
      <c r="K32" s="7"/>
      <c r="L32" s="7"/>
      <c r="M32" s="7"/>
      <c r="N32" s="7"/>
      <c r="O32" s="7">
        <f t="shared" si="1"/>
        <v>100</v>
      </c>
    </row>
    <row r="33" spans="1:15" ht="50.1" customHeight="1" x14ac:dyDescent="0.25">
      <c r="A33" s="76"/>
      <c r="B33" s="78"/>
      <c r="C33" s="18" t="s">
        <v>6</v>
      </c>
      <c r="D33" s="9" t="s">
        <v>5</v>
      </c>
      <c r="E33" s="13">
        <v>474</v>
      </c>
      <c r="F33" s="13">
        <v>470</v>
      </c>
      <c r="G33" s="14">
        <f t="shared" si="0"/>
        <v>99.156118143459921</v>
      </c>
      <c r="H33" s="14">
        <v>14262.7</v>
      </c>
      <c r="I33" s="14">
        <v>14262.7</v>
      </c>
      <c r="J33" s="7"/>
      <c r="K33" s="7"/>
      <c r="L33" s="7"/>
      <c r="M33" s="7"/>
      <c r="N33" s="7"/>
      <c r="O33" s="7">
        <f t="shared" si="1"/>
        <v>100</v>
      </c>
    </row>
    <row r="34" spans="1:15" ht="50.1" customHeight="1" x14ac:dyDescent="0.25">
      <c r="A34" s="76"/>
      <c r="B34" s="78"/>
      <c r="C34" s="18" t="s">
        <v>7</v>
      </c>
      <c r="D34" s="9" t="s">
        <v>5</v>
      </c>
      <c r="E34" s="13">
        <v>78</v>
      </c>
      <c r="F34" s="13">
        <v>76</v>
      </c>
      <c r="G34" s="14"/>
      <c r="H34" s="14">
        <v>2570.1</v>
      </c>
      <c r="I34" s="14">
        <f>I35-I32-I33</f>
        <v>2538.3999999999978</v>
      </c>
      <c r="J34" s="7"/>
      <c r="K34" s="7"/>
      <c r="L34" s="7"/>
      <c r="M34" s="7"/>
      <c r="N34" s="7"/>
      <c r="O34" s="139">
        <f t="shared" si="1"/>
        <v>98.766584957783664</v>
      </c>
    </row>
    <row r="35" spans="1:15" ht="50.1" customHeight="1" x14ac:dyDescent="0.25">
      <c r="A35" s="71"/>
      <c r="B35" s="78"/>
      <c r="C35" s="18" t="s">
        <v>132</v>
      </c>
      <c r="D35" s="9"/>
      <c r="E35" s="13"/>
      <c r="F35" s="13"/>
      <c r="G35" s="14" t="e">
        <f t="shared" si="0"/>
        <v>#DIV/0!</v>
      </c>
      <c r="H35" s="14">
        <v>28243</v>
      </c>
      <c r="I35" s="7">
        <f>SUM(J35:N35)</f>
        <v>28211.3</v>
      </c>
      <c r="J35" s="7">
        <v>26483.7</v>
      </c>
      <c r="K35" s="7">
        <v>1054.5</v>
      </c>
      <c r="L35" s="7">
        <v>273.60000000000002</v>
      </c>
      <c r="M35" s="7">
        <v>310.2</v>
      </c>
      <c r="N35" s="7">
        <v>89.3</v>
      </c>
      <c r="O35" s="139">
        <f t="shared" si="1"/>
        <v>99.887759798888226</v>
      </c>
    </row>
    <row r="36" spans="1:15" ht="50.1" customHeight="1" x14ac:dyDescent="0.25">
      <c r="A36" s="70">
        <v>46</v>
      </c>
      <c r="B36" s="78" t="s">
        <v>40</v>
      </c>
      <c r="C36" s="18" t="s">
        <v>4</v>
      </c>
      <c r="D36" s="9" t="s">
        <v>5</v>
      </c>
      <c r="E36" s="13">
        <v>519</v>
      </c>
      <c r="F36" s="13">
        <v>520</v>
      </c>
      <c r="G36" s="14">
        <f t="shared" si="0"/>
        <v>100.1926782273603</v>
      </c>
      <c r="H36" s="14">
        <v>13338.9</v>
      </c>
      <c r="I36" s="14">
        <v>13338.9</v>
      </c>
      <c r="J36" s="7"/>
      <c r="K36" s="7"/>
      <c r="L36" s="7"/>
      <c r="M36" s="7"/>
      <c r="N36" s="7"/>
      <c r="O36" s="7">
        <f t="shared" si="1"/>
        <v>100</v>
      </c>
    </row>
    <row r="37" spans="1:15" ht="50.1" customHeight="1" x14ac:dyDescent="0.25">
      <c r="A37" s="76"/>
      <c r="B37" s="78"/>
      <c r="C37" s="18" t="s">
        <v>6</v>
      </c>
      <c r="D37" s="9" t="s">
        <v>5</v>
      </c>
      <c r="E37" s="13">
        <v>548</v>
      </c>
      <c r="F37" s="13">
        <v>548</v>
      </c>
      <c r="G37" s="14">
        <f t="shared" si="0"/>
        <v>100</v>
      </c>
      <c r="H37" s="14">
        <v>16673.599999999999</v>
      </c>
      <c r="I37" s="14">
        <v>16673.599999999999</v>
      </c>
      <c r="J37" s="7"/>
      <c r="K37" s="7"/>
      <c r="L37" s="7"/>
      <c r="M37" s="7"/>
      <c r="N37" s="7"/>
      <c r="O37" s="7">
        <f t="shared" si="1"/>
        <v>100</v>
      </c>
    </row>
    <row r="38" spans="1:15" ht="50.1" customHeight="1" x14ac:dyDescent="0.25">
      <c r="A38" s="76"/>
      <c r="B38" s="78"/>
      <c r="C38" s="18" t="s">
        <v>7</v>
      </c>
      <c r="D38" s="9" t="s">
        <v>5</v>
      </c>
      <c r="E38" s="13">
        <v>70</v>
      </c>
      <c r="F38" s="13">
        <v>72</v>
      </c>
      <c r="G38" s="14"/>
      <c r="H38" s="14">
        <v>3004.6</v>
      </c>
      <c r="I38" s="14">
        <f>I39-I36-I37</f>
        <v>2987.4000000000015</v>
      </c>
      <c r="J38" s="7"/>
      <c r="K38" s="7"/>
      <c r="L38" s="7"/>
      <c r="M38" s="7"/>
      <c r="N38" s="7"/>
      <c r="O38" s="139">
        <f t="shared" si="1"/>
        <v>99.427544431871183</v>
      </c>
    </row>
    <row r="39" spans="1:15" ht="50.1" customHeight="1" x14ac:dyDescent="0.25">
      <c r="A39" s="71"/>
      <c r="B39" s="78"/>
      <c r="C39" s="18" t="s">
        <v>132</v>
      </c>
      <c r="D39" s="9"/>
      <c r="E39" s="13"/>
      <c r="F39" s="13"/>
      <c r="G39" s="14" t="e">
        <f t="shared" si="0"/>
        <v>#DIV/0!</v>
      </c>
      <c r="H39" s="14">
        <v>33017.1</v>
      </c>
      <c r="I39" s="7">
        <f>SUM(J39:N39)</f>
        <v>32999.9</v>
      </c>
      <c r="J39" s="7">
        <v>30931.599999999999</v>
      </c>
      <c r="K39" s="7">
        <v>1264.5999999999999</v>
      </c>
      <c r="L39" s="7">
        <v>349.2</v>
      </c>
      <c r="M39" s="7">
        <v>343.1</v>
      </c>
      <c r="N39" s="7">
        <v>111.4</v>
      </c>
      <c r="O39" s="139">
        <f t="shared" si="1"/>
        <v>99.947905782155317</v>
      </c>
    </row>
    <row r="40" spans="1:15" ht="50.1" customHeight="1" x14ac:dyDescent="0.25">
      <c r="A40" s="70">
        <v>47</v>
      </c>
      <c r="B40" s="78" t="s">
        <v>41</v>
      </c>
      <c r="C40" s="18" t="s">
        <v>4</v>
      </c>
      <c r="D40" s="9" t="s">
        <v>5</v>
      </c>
      <c r="E40" s="13">
        <v>114</v>
      </c>
      <c r="F40" s="13">
        <v>122</v>
      </c>
      <c r="G40" s="14">
        <f t="shared" si="0"/>
        <v>107.01754385964912</v>
      </c>
      <c r="H40" s="14">
        <v>3491.2</v>
      </c>
      <c r="I40" s="14">
        <v>3491.2</v>
      </c>
      <c r="J40" s="7"/>
      <c r="K40" s="7"/>
      <c r="L40" s="7"/>
      <c r="M40" s="7"/>
      <c r="N40" s="7"/>
      <c r="O40" s="7">
        <f t="shared" si="1"/>
        <v>100</v>
      </c>
    </row>
    <row r="41" spans="1:15" ht="50.1" customHeight="1" x14ac:dyDescent="0.25">
      <c r="A41" s="76"/>
      <c r="B41" s="78"/>
      <c r="C41" s="18" t="s">
        <v>6</v>
      </c>
      <c r="D41" s="9" t="s">
        <v>5</v>
      </c>
      <c r="E41" s="13">
        <v>141</v>
      </c>
      <c r="F41" s="13">
        <v>129</v>
      </c>
      <c r="G41" s="14">
        <f t="shared" si="0"/>
        <v>91.489361702127653</v>
      </c>
      <c r="H41" s="14">
        <v>4364</v>
      </c>
      <c r="I41" s="14">
        <v>4364</v>
      </c>
      <c r="J41" s="7"/>
      <c r="K41" s="7"/>
      <c r="L41" s="7"/>
      <c r="M41" s="7"/>
      <c r="N41" s="7"/>
      <c r="O41" s="7">
        <f t="shared" si="1"/>
        <v>100</v>
      </c>
    </row>
    <row r="42" spans="1:15" ht="50.1" customHeight="1" x14ac:dyDescent="0.25">
      <c r="A42" s="76"/>
      <c r="B42" s="78"/>
      <c r="C42" s="18" t="s">
        <v>7</v>
      </c>
      <c r="D42" s="9" t="s">
        <v>5</v>
      </c>
      <c r="E42" s="13">
        <v>16</v>
      </c>
      <c r="F42" s="13">
        <v>16</v>
      </c>
      <c r="G42" s="14"/>
      <c r="H42" s="14">
        <v>786.4</v>
      </c>
      <c r="I42" s="14">
        <f>I43-I40-I41</f>
        <v>761.20000000000164</v>
      </c>
      <c r="J42" s="7"/>
      <c r="K42" s="7"/>
      <c r="L42" s="7"/>
      <c r="M42" s="7"/>
      <c r="N42" s="7"/>
      <c r="O42" s="139">
        <f t="shared" si="1"/>
        <v>96.795523906409159</v>
      </c>
    </row>
    <row r="43" spans="1:15" ht="50.1" customHeight="1" x14ac:dyDescent="0.25">
      <c r="A43" s="71"/>
      <c r="B43" s="78"/>
      <c r="C43" s="18" t="s">
        <v>132</v>
      </c>
      <c r="D43" s="9"/>
      <c r="E43" s="13"/>
      <c r="F43" s="13"/>
      <c r="G43" s="14" t="e">
        <f t="shared" si="0"/>
        <v>#DIV/0!</v>
      </c>
      <c r="H43" s="14">
        <v>8641.6</v>
      </c>
      <c r="I43" s="7">
        <f>SUM(J43:N43)</f>
        <v>8616.4000000000015</v>
      </c>
      <c r="J43" s="7">
        <v>7460.8</v>
      </c>
      <c r="K43" s="7">
        <v>906.9</v>
      </c>
      <c r="L43" s="7">
        <v>248.7</v>
      </c>
      <c r="M43" s="7">
        <v>0</v>
      </c>
      <c r="N43" s="7">
        <v>0</v>
      </c>
      <c r="O43" s="139">
        <f t="shared" si="1"/>
        <v>99.708387335678594</v>
      </c>
    </row>
    <row r="44" spans="1:15" ht="50.1" customHeight="1" x14ac:dyDescent="0.25">
      <c r="A44" s="79">
        <v>48</v>
      </c>
      <c r="B44" s="79" t="s">
        <v>42</v>
      </c>
      <c r="C44" s="18" t="s">
        <v>4</v>
      </c>
      <c r="D44" s="9" t="s">
        <v>5</v>
      </c>
      <c r="E44" s="13">
        <v>231</v>
      </c>
      <c r="F44" s="13">
        <v>212</v>
      </c>
      <c r="G44" s="14">
        <f t="shared" si="0"/>
        <v>91.774891774891771</v>
      </c>
      <c r="H44" s="14">
        <v>6333.9</v>
      </c>
      <c r="I44" s="14">
        <v>6333.9</v>
      </c>
      <c r="J44" s="7"/>
      <c r="K44" s="7"/>
      <c r="L44" s="7"/>
      <c r="M44" s="7"/>
      <c r="N44" s="7"/>
      <c r="O44" s="7">
        <f t="shared" si="1"/>
        <v>100</v>
      </c>
    </row>
    <row r="45" spans="1:15" ht="50.1" customHeight="1" x14ac:dyDescent="0.25">
      <c r="A45" s="79"/>
      <c r="B45" s="79"/>
      <c r="C45" s="18" t="s">
        <v>6</v>
      </c>
      <c r="D45" s="9" t="s">
        <v>5</v>
      </c>
      <c r="E45" s="13">
        <v>242</v>
      </c>
      <c r="F45" s="13">
        <v>244</v>
      </c>
      <c r="G45" s="14">
        <f t="shared" si="0"/>
        <v>100.82644628099173</v>
      </c>
      <c r="H45" s="14">
        <v>7917.4</v>
      </c>
      <c r="I45" s="14">
        <v>7917.4</v>
      </c>
      <c r="J45" s="7"/>
      <c r="K45" s="7"/>
      <c r="L45" s="7"/>
      <c r="M45" s="7"/>
      <c r="N45" s="7"/>
      <c r="O45" s="7">
        <f t="shared" si="1"/>
        <v>100</v>
      </c>
    </row>
    <row r="46" spans="1:15" ht="50.1" customHeight="1" x14ac:dyDescent="0.25">
      <c r="A46" s="79"/>
      <c r="B46" s="79"/>
      <c r="C46" s="18" t="s">
        <v>7</v>
      </c>
      <c r="D46" s="9" t="s">
        <v>5</v>
      </c>
      <c r="E46" s="13">
        <v>21</v>
      </c>
      <c r="F46" s="13">
        <v>31</v>
      </c>
      <c r="G46" s="14"/>
      <c r="H46" s="14">
        <v>1426.7</v>
      </c>
      <c r="I46" s="14">
        <f>I47-I44-I45</f>
        <v>1390.6000000000004</v>
      </c>
      <c r="J46" s="7"/>
      <c r="K46" s="7"/>
      <c r="L46" s="7"/>
      <c r="M46" s="7"/>
      <c r="N46" s="7"/>
      <c r="O46" s="139">
        <f t="shared" si="1"/>
        <v>97.469685287726946</v>
      </c>
    </row>
    <row r="47" spans="1:15" ht="50.1" customHeight="1" x14ac:dyDescent="0.25">
      <c r="A47" s="79"/>
      <c r="B47" s="79"/>
      <c r="C47" s="18" t="s">
        <v>132</v>
      </c>
      <c r="D47" s="9"/>
      <c r="E47" s="13"/>
      <c r="F47" s="13"/>
      <c r="G47" s="14" t="e">
        <f t="shared" si="0"/>
        <v>#DIV/0!</v>
      </c>
      <c r="H47" s="14">
        <v>15678</v>
      </c>
      <c r="I47" s="7">
        <f>SUM(J47:N47)</f>
        <v>15641.9</v>
      </c>
      <c r="J47" s="7">
        <v>13849</v>
      </c>
      <c r="K47" s="7">
        <v>1079.8</v>
      </c>
      <c r="L47" s="7">
        <v>294.60000000000002</v>
      </c>
      <c r="M47" s="7">
        <v>321.39999999999998</v>
      </c>
      <c r="N47" s="7">
        <v>97.1</v>
      </c>
      <c r="O47" s="139">
        <f t="shared" si="1"/>
        <v>99.769741038397754</v>
      </c>
    </row>
    <row r="48" spans="1:15" ht="50.1" customHeight="1" x14ac:dyDescent="0.25">
      <c r="A48" s="78">
        <v>49</v>
      </c>
      <c r="B48" s="78" t="s">
        <v>43</v>
      </c>
      <c r="C48" s="18" t="s">
        <v>4</v>
      </c>
      <c r="D48" s="9" t="s">
        <v>5</v>
      </c>
      <c r="E48" s="13">
        <v>310</v>
      </c>
      <c r="F48" s="13">
        <v>279</v>
      </c>
      <c r="G48" s="14">
        <f t="shared" si="0"/>
        <v>90</v>
      </c>
      <c r="H48" s="14">
        <v>7819.2</v>
      </c>
      <c r="I48" s="14">
        <v>7819.2</v>
      </c>
      <c r="J48" s="7"/>
      <c r="K48" s="7"/>
      <c r="L48" s="7"/>
      <c r="M48" s="7"/>
      <c r="N48" s="7"/>
      <c r="O48" s="7">
        <f t="shared" si="1"/>
        <v>100</v>
      </c>
    </row>
    <row r="49" spans="1:15" ht="50.1" customHeight="1" x14ac:dyDescent="0.25">
      <c r="A49" s="78"/>
      <c r="B49" s="78"/>
      <c r="C49" s="18" t="s">
        <v>6</v>
      </c>
      <c r="D49" s="9" t="s">
        <v>5</v>
      </c>
      <c r="E49" s="13">
        <v>302</v>
      </c>
      <c r="F49" s="13">
        <v>284</v>
      </c>
      <c r="G49" s="14">
        <f t="shared" si="0"/>
        <v>94.039735099337747</v>
      </c>
      <c r="H49" s="14">
        <v>9774</v>
      </c>
      <c r="I49" s="14">
        <v>9774</v>
      </c>
      <c r="J49" s="7"/>
      <c r="K49" s="7"/>
      <c r="L49" s="7"/>
      <c r="M49" s="7"/>
      <c r="N49" s="7"/>
      <c r="O49" s="7">
        <f t="shared" si="1"/>
        <v>100</v>
      </c>
    </row>
    <row r="50" spans="1:15" ht="50.1" customHeight="1" x14ac:dyDescent="0.25">
      <c r="A50" s="78"/>
      <c r="B50" s="78"/>
      <c r="C50" s="18" t="s">
        <v>7</v>
      </c>
      <c r="D50" s="9" t="s">
        <v>5</v>
      </c>
      <c r="E50" s="13">
        <v>52</v>
      </c>
      <c r="F50" s="13">
        <v>51</v>
      </c>
      <c r="G50" s="14"/>
      <c r="H50" s="14">
        <v>1761.3</v>
      </c>
      <c r="I50" s="14">
        <f>I51-I48-I49</f>
        <v>1720.3999999999978</v>
      </c>
      <c r="J50" s="7"/>
      <c r="K50" s="7"/>
      <c r="L50" s="7"/>
      <c r="M50" s="7"/>
      <c r="N50" s="7"/>
      <c r="O50" s="139">
        <f t="shared" si="1"/>
        <v>97.677851586895926</v>
      </c>
    </row>
    <row r="51" spans="1:15" ht="50.1" customHeight="1" x14ac:dyDescent="0.25">
      <c r="A51" s="78"/>
      <c r="B51" s="78"/>
      <c r="C51" s="18" t="s">
        <v>132</v>
      </c>
      <c r="D51" s="9" t="s">
        <v>5</v>
      </c>
      <c r="E51" s="13">
        <v>52</v>
      </c>
      <c r="F51" s="13"/>
      <c r="G51" s="14">
        <f t="shared" si="0"/>
        <v>0</v>
      </c>
      <c r="H51" s="14">
        <v>19354.5</v>
      </c>
      <c r="I51" s="7">
        <f>SUM(J51:N51)</f>
        <v>19313.599999999999</v>
      </c>
      <c r="J51" s="7">
        <v>17125.599999999999</v>
      </c>
      <c r="K51" s="7">
        <v>1344.6</v>
      </c>
      <c r="L51" s="7">
        <v>365</v>
      </c>
      <c r="M51" s="7">
        <v>368.7</v>
      </c>
      <c r="N51" s="7">
        <v>109.7</v>
      </c>
      <c r="O51" s="139">
        <f t="shared" si="1"/>
        <v>99.788679635226941</v>
      </c>
    </row>
    <row r="52" spans="1:15" ht="50.1" customHeight="1" x14ac:dyDescent="0.25">
      <c r="A52" s="78">
        <v>50</v>
      </c>
      <c r="B52" s="78" t="s">
        <v>74</v>
      </c>
      <c r="C52" s="18" t="s">
        <v>4</v>
      </c>
      <c r="D52" s="9" t="s">
        <v>5</v>
      </c>
      <c r="E52" s="13">
        <v>199</v>
      </c>
      <c r="F52" s="13">
        <v>201</v>
      </c>
      <c r="G52" s="14">
        <f t="shared" si="0"/>
        <v>101.00502512562815</v>
      </c>
      <c r="H52" s="14">
        <v>6923.1</v>
      </c>
      <c r="I52" s="139">
        <f>H52</f>
        <v>6923.1</v>
      </c>
      <c r="J52" s="7"/>
      <c r="K52" s="7"/>
      <c r="L52" s="7"/>
      <c r="M52" s="7"/>
      <c r="N52" s="7"/>
      <c r="O52" s="7">
        <f t="shared" si="1"/>
        <v>100</v>
      </c>
    </row>
    <row r="53" spans="1:15" ht="50.1" customHeight="1" x14ac:dyDescent="0.25">
      <c r="A53" s="78"/>
      <c r="B53" s="78"/>
      <c r="C53" s="18" t="s">
        <v>6</v>
      </c>
      <c r="D53" s="9" t="s">
        <v>5</v>
      </c>
      <c r="E53" s="13">
        <v>254</v>
      </c>
      <c r="F53" s="13">
        <v>256</v>
      </c>
      <c r="G53" s="14">
        <f t="shared" si="0"/>
        <v>100.78740157480314</v>
      </c>
      <c r="H53" s="14">
        <v>8653.7999999999993</v>
      </c>
      <c r="I53" s="139">
        <f>H53</f>
        <v>8653.7999999999993</v>
      </c>
      <c r="J53" s="7"/>
      <c r="K53" s="7"/>
      <c r="L53" s="7"/>
      <c r="M53" s="7"/>
      <c r="N53" s="7"/>
      <c r="O53" s="7">
        <f t="shared" si="1"/>
        <v>100</v>
      </c>
    </row>
    <row r="54" spans="1:15" ht="50.1" customHeight="1" x14ac:dyDescent="0.25">
      <c r="A54" s="78"/>
      <c r="B54" s="78"/>
      <c r="C54" s="18" t="s">
        <v>7</v>
      </c>
      <c r="D54" s="9" t="s">
        <v>5</v>
      </c>
      <c r="E54" s="13">
        <v>107</v>
      </c>
      <c r="F54" s="13">
        <v>86</v>
      </c>
      <c r="G54" s="14"/>
      <c r="H54" s="14">
        <v>1559.4</v>
      </c>
      <c r="I54" s="139">
        <f>I55-I52-I53</f>
        <v>1541.1999999999989</v>
      </c>
      <c r="J54" s="7"/>
      <c r="K54" s="7"/>
      <c r="L54" s="7"/>
      <c r="M54" s="7"/>
      <c r="N54" s="7"/>
      <c r="O54" s="139">
        <f t="shared" si="1"/>
        <v>98.832884442734311</v>
      </c>
    </row>
    <row r="55" spans="1:15" ht="50.1" customHeight="1" x14ac:dyDescent="0.25">
      <c r="A55" s="78"/>
      <c r="B55" s="78"/>
      <c r="C55" s="18" t="s">
        <v>132</v>
      </c>
      <c r="D55" s="9"/>
      <c r="E55" s="13"/>
      <c r="F55" s="13"/>
      <c r="G55" s="14" t="e">
        <f t="shared" si="0"/>
        <v>#DIV/0!</v>
      </c>
      <c r="H55" s="14">
        <v>17136.3</v>
      </c>
      <c r="I55" s="7">
        <f>SUM(J55:N55)</f>
        <v>17118.099999999999</v>
      </c>
      <c r="J55" s="7">
        <v>15600.2</v>
      </c>
      <c r="K55" s="7">
        <v>978.9</v>
      </c>
      <c r="L55" s="7">
        <v>277.3</v>
      </c>
      <c r="M55" s="7">
        <v>199.1</v>
      </c>
      <c r="N55" s="7">
        <v>62.6</v>
      </c>
      <c r="O55" s="139">
        <f t="shared" si="1"/>
        <v>99.893792709044533</v>
      </c>
    </row>
    <row r="56" spans="1:15" ht="50.1" customHeight="1" x14ac:dyDescent="0.25">
      <c r="A56" s="78">
        <v>51</v>
      </c>
      <c r="B56" s="78" t="s">
        <v>75</v>
      </c>
      <c r="C56" s="18" t="s">
        <v>4</v>
      </c>
      <c r="D56" s="9" t="s">
        <v>5</v>
      </c>
      <c r="E56" s="13">
        <v>376</v>
      </c>
      <c r="F56" s="13">
        <v>366</v>
      </c>
      <c r="G56" s="14">
        <f t="shared" si="0"/>
        <v>97.340425531914903</v>
      </c>
      <c r="H56" s="14">
        <v>9361</v>
      </c>
      <c r="I56" s="139">
        <f>H56</f>
        <v>9361</v>
      </c>
      <c r="J56" s="7"/>
      <c r="K56" s="7"/>
      <c r="L56" s="7"/>
      <c r="M56" s="7"/>
      <c r="N56" s="7"/>
      <c r="O56" s="7">
        <f t="shared" si="1"/>
        <v>100</v>
      </c>
    </row>
    <row r="57" spans="1:15" ht="50.1" customHeight="1" x14ac:dyDescent="0.25">
      <c r="A57" s="78"/>
      <c r="B57" s="78"/>
      <c r="C57" s="18" t="s">
        <v>6</v>
      </c>
      <c r="D57" s="9" t="s">
        <v>5</v>
      </c>
      <c r="E57" s="13">
        <v>385</v>
      </c>
      <c r="F57" s="13">
        <v>372</v>
      </c>
      <c r="G57" s="14">
        <f t="shared" si="0"/>
        <v>96.623376623376629</v>
      </c>
      <c r="H57" s="14">
        <v>11701.3</v>
      </c>
      <c r="I57" s="139">
        <f>H57</f>
        <v>11701.3</v>
      </c>
      <c r="J57" s="7"/>
      <c r="K57" s="7"/>
      <c r="L57" s="7"/>
      <c r="M57" s="7"/>
      <c r="N57" s="7"/>
      <c r="O57" s="7">
        <f t="shared" si="1"/>
        <v>100</v>
      </c>
    </row>
    <row r="58" spans="1:15" ht="50.1" customHeight="1" x14ac:dyDescent="0.25">
      <c r="A58" s="78"/>
      <c r="B58" s="78"/>
      <c r="C58" s="18" t="s">
        <v>7</v>
      </c>
      <c r="D58" s="9" t="s">
        <v>5</v>
      </c>
      <c r="E58" s="13">
        <v>47</v>
      </c>
      <c r="F58" s="13">
        <v>47</v>
      </c>
      <c r="G58" s="14"/>
      <c r="H58" s="14">
        <v>2108.5</v>
      </c>
      <c r="I58" s="139">
        <f>I59-I56-I57</f>
        <v>2030.8999999999978</v>
      </c>
      <c r="J58" s="7"/>
      <c r="K58" s="7"/>
      <c r="L58" s="7"/>
      <c r="M58" s="7"/>
      <c r="N58" s="7"/>
      <c r="O58" s="139">
        <f t="shared" si="1"/>
        <v>96.319658525017687</v>
      </c>
    </row>
    <row r="59" spans="1:15" ht="50.1" customHeight="1" x14ac:dyDescent="0.25">
      <c r="A59" s="78"/>
      <c r="B59" s="78"/>
      <c r="C59" s="18" t="s">
        <v>132</v>
      </c>
      <c r="D59" s="9"/>
      <c r="E59" s="13"/>
      <c r="F59" s="13"/>
      <c r="G59" s="14" t="e">
        <f t="shared" si="0"/>
        <v>#DIV/0!</v>
      </c>
      <c r="H59" s="14">
        <v>23170.799999999999</v>
      </c>
      <c r="I59" s="7">
        <f>SUM(J59:N59)</f>
        <v>23093.199999999997</v>
      </c>
      <c r="J59" s="7">
        <v>21323.5</v>
      </c>
      <c r="K59" s="7">
        <v>1113.5999999999999</v>
      </c>
      <c r="L59" s="7">
        <v>287.39999999999998</v>
      </c>
      <c r="M59" s="7">
        <v>269.60000000000002</v>
      </c>
      <c r="N59" s="7">
        <v>99.1</v>
      </c>
      <c r="O59" s="139">
        <f t="shared" si="1"/>
        <v>99.665095723928388</v>
      </c>
    </row>
    <row r="60" spans="1:15" ht="50.1" customHeight="1" x14ac:dyDescent="0.25">
      <c r="A60" s="78">
        <v>52</v>
      </c>
      <c r="B60" s="78" t="s">
        <v>76</v>
      </c>
      <c r="C60" s="18" t="s">
        <v>4</v>
      </c>
      <c r="D60" s="9" t="s">
        <v>5</v>
      </c>
      <c r="E60" s="13">
        <v>626</v>
      </c>
      <c r="F60" s="13">
        <v>611</v>
      </c>
      <c r="G60" s="14">
        <f t="shared" si="0"/>
        <v>97.603833865814693</v>
      </c>
      <c r="H60" s="14">
        <v>17374.900000000001</v>
      </c>
      <c r="I60" s="139">
        <f>H60</f>
        <v>17374.900000000001</v>
      </c>
      <c r="J60" s="7"/>
      <c r="K60" s="7"/>
      <c r="L60" s="7"/>
      <c r="M60" s="7"/>
      <c r="N60" s="7"/>
      <c r="O60" s="7">
        <f t="shared" si="1"/>
        <v>100</v>
      </c>
    </row>
    <row r="61" spans="1:15" ht="50.1" customHeight="1" x14ac:dyDescent="0.25">
      <c r="A61" s="78"/>
      <c r="B61" s="78"/>
      <c r="C61" s="18" t="s">
        <v>6</v>
      </c>
      <c r="D61" s="9" t="s">
        <v>5</v>
      </c>
      <c r="E61" s="13">
        <v>702</v>
      </c>
      <c r="F61" s="13">
        <v>675</v>
      </c>
      <c r="G61" s="14">
        <f t="shared" si="0"/>
        <v>96.15384615384616</v>
      </c>
      <c r="H61" s="14">
        <v>21718.6</v>
      </c>
      <c r="I61" s="139">
        <f>H61</f>
        <v>21718.6</v>
      </c>
      <c r="J61" s="7"/>
      <c r="K61" s="7"/>
      <c r="L61" s="7"/>
      <c r="M61" s="7"/>
      <c r="N61" s="7"/>
      <c r="O61" s="7">
        <f t="shared" si="1"/>
        <v>100</v>
      </c>
    </row>
    <row r="62" spans="1:15" ht="50.1" customHeight="1" x14ac:dyDescent="0.25">
      <c r="A62" s="78"/>
      <c r="B62" s="78"/>
      <c r="C62" s="18" t="s">
        <v>7</v>
      </c>
      <c r="D62" s="9" t="s">
        <v>5</v>
      </c>
      <c r="E62" s="13">
        <v>47</v>
      </c>
      <c r="F62" s="13">
        <v>53</v>
      </c>
      <c r="G62" s="14"/>
      <c r="H62" s="14">
        <v>3913.6</v>
      </c>
      <c r="I62" s="139">
        <f>I63-I60-I61</f>
        <v>3840.9999999999927</v>
      </c>
      <c r="J62" s="7"/>
      <c r="K62" s="7"/>
      <c r="L62" s="7"/>
      <c r="M62" s="7"/>
      <c r="N62" s="7"/>
      <c r="O62" s="139">
        <f t="shared" si="1"/>
        <v>98.14493049877332</v>
      </c>
    </row>
    <row r="63" spans="1:15" ht="50.1" customHeight="1" x14ac:dyDescent="0.25">
      <c r="A63" s="78"/>
      <c r="B63" s="78"/>
      <c r="C63" s="18" t="s">
        <v>132</v>
      </c>
      <c r="D63" s="9"/>
      <c r="E63" s="13"/>
      <c r="F63" s="13"/>
      <c r="G63" s="14" t="e">
        <f t="shared" si="0"/>
        <v>#DIV/0!</v>
      </c>
      <c r="H63" s="14">
        <v>43007.1</v>
      </c>
      <c r="I63" s="7">
        <f>SUM(J63:N63)</f>
        <v>42934.499999999993</v>
      </c>
      <c r="J63" s="7">
        <v>37767.199999999997</v>
      </c>
      <c r="K63" s="7">
        <v>3177.9</v>
      </c>
      <c r="L63" s="7">
        <v>886.7</v>
      </c>
      <c r="M63" s="7">
        <v>848.2</v>
      </c>
      <c r="N63" s="7">
        <v>254.5</v>
      </c>
      <c r="O63" s="139">
        <f t="shared" si="1"/>
        <v>99.831190663867119</v>
      </c>
    </row>
    <row r="64" spans="1:15" ht="50.1" customHeight="1" x14ac:dyDescent="0.25">
      <c r="A64" s="79">
        <v>53</v>
      </c>
      <c r="B64" s="79" t="s">
        <v>77</v>
      </c>
      <c r="C64" s="18" t="s">
        <v>4</v>
      </c>
      <c r="D64" s="9" t="s">
        <v>5</v>
      </c>
      <c r="E64" s="13">
        <v>467</v>
      </c>
      <c r="F64" s="13">
        <v>448</v>
      </c>
      <c r="G64" s="14">
        <f t="shared" si="0"/>
        <v>95.931477516059957</v>
      </c>
      <c r="H64" s="14">
        <v>11928.7</v>
      </c>
      <c r="I64" s="139">
        <f>H64</f>
        <v>11928.7</v>
      </c>
      <c r="J64" s="7"/>
      <c r="K64" s="7"/>
      <c r="L64" s="7"/>
      <c r="M64" s="7"/>
      <c r="N64" s="7"/>
      <c r="O64" s="7">
        <f t="shared" si="1"/>
        <v>100</v>
      </c>
    </row>
    <row r="65" spans="1:15" ht="50.1" customHeight="1" x14ac:dyDescent="0.25">
      <c r="A65" s="79"/>
      <c r="B65" s="79"/>
      <c r="C65" s="18" t="s">
        <v>6</v>
      </c>
      <c r="D65" s="9" t="s">
        <v>5</v>
      </c>
      <c r="E65" s="13">
        <v>473</v>
      </c>
      <c r="F65" s="13">
        <v>455</v>
      </c>
      <c r="G65" s="14">
        <f t="shared" si="0"/>
        <v>96.194503171247362</v>
      </c>
      <c r="H65" s="14">
        <v>14910.9</v>
      </c>
      <c r="I65" s="139">
        <f>H65</f>
        <v>14910.9</v>
      </c>
      <c r="J65" s="7"/>
      <c r="K65" s="7"/>
      <c r="L65" s="7"/>
      <c r="M65" s="7"/>
      <c r="N65" s="7"/>
      <c r="O65" s="7">
        <f t="shared" si="1"/>
        <v>100</v>
      </c>
    </row>
    <row r="66" spans="1:15" ht="50.1" customHeight="1" x14ac:dyDescent="0.25">
      <c r="A66" s="79"/>
      <c r="B66" s="79"/>
      <c r="C66" s="18" t="s">
        <v>7</v>
      </c>
      <c r="D66" s="9" t="s">
        <v>5</v>
      </c>
      <c r="E66" s="13">
        <v>75</v>
      </c>
      <c r="F66" s="13">
        <v>75</v>
      </c>
      <c r="G66" s="14"/>
      <c r="H66" s="14">
        <v>2686.9</v>
      </c>
      <c r="I66" s="139">
        <f>I67-I64-I65</f>
        <v>2618.0999999999967</v>
      </c>
      <c r="J66" s="7"/>
      <c r="K66" s="7"/>
      <c r="L66" s="7"/>
      <c r="M66" s="7"/>
      <c r="N66" s="7"/>
      <c r="O66" s="139">
        <f t="shared" si="1"/>
        <v>97.439428337489176</v>
      </c>
    </row>
    <row r="67" spans="1:15" ht="50.1" customHeight="1" x14ac:dyDescent="0.25">
      <c r="A67" s="79"/>
      <c r="B67" s="79"/>
      <c r="C67" s="18" t="s">
        <v>132</v>
      </c>
      <c r="D67" s="9"/>
      <c r="E67" s="13"/>
      <c r="F67" s="13"/>
      <c r="G67" s="14" t="e">
        <f t="shared" si="0"/>
        <v>#DIV/0!</v>
      </c>
      <c r="H67" s="14">
        <v>29526.5</v>
      </c>
      <c r="I67" s="7">
        <f>SUM(J67:N67)</f>
        <v>29457.699999999997</v>
      </c>
      <c r="J67" s="7">
        <v>26921.5</v>
      </c>
      <c r="K67" s="7">
        <v>1432.3</v>
      </c>
      <c r="L67" s="7">
        <v>396.5</v>
      </c>
      <c r="M67" s="7">
        <v>542.29999999999995</v>
      </c>
      <c r="N67" s="7">
        <v>165.1</v>
      </c>
      <c r="O67" s="139">
        <f t="shared" si="1"/>
        <v>99.766988976004598</v>
      </c>
    </row>
    <row r="68" spans="1:15" ht="50.1" customHeight="1" x14ac:dyDescent="0.25">
      <c r="A68" s="79">
        <v>54</v>
      </c>
      <c r="B68" s="79" t="s">
        <v>78</v>
      </c>
      <c r="C68" s="18" t="s">
        <v>4</v>
      </c>
      <c r="D68" s="9" t="s">
        <v>5</v>
      </c>
      <c r="E68" s="13">
        <v>462</v>
      </c>
      <c r="F68" s="13">
        <v>451</v>
      </c>
      <c r="G68" s="14">
        <f t="shared" si="0"/>
        <v>97.61904761904762</v>
      </c>
      <c r="H68" s="14">
        <v>11713.7</v>
      </c>
      <c r="I68" s="139">
        <f>H68</f>
        <v>11713.7</v>
      </c>
      <c r="J68" s="7"/>
      <c r="K68" s="7"/>
      <c r="L68" s="7"/>
      <c r="M68" s="7"/>
      <c r="N68" s="7"/>
      <c r="O68" s="7">
        <f t="shared" si="1"/>
        <v>100</v>
      </c>
    </row>
    <row r="69" spans="1:15" ht="50.1" customHeight="1" x14ac:dyDescent="0.25">
      <c r="A69" s="79"/>
      <c r="B69" s="79"/>
      <c r="C69" s="18" t="s">
        <v>6</v>
      </c>
      <c r="D69" s="9" t="s">
        <v>5</v>
      </c>
      <c r="E69" s="13">
        <v>473</v>
      </c>
      <c r="F69" s="13">
        <v>462</v>
      </c>
      <c r="G69" s="14">
        <f t="shared" si="0"/>
        <v>97.674418604651152</v>
      </c>
      <c r="H69" s="14">
        <v>14642</v>
      </c>
      <c r="I69" s="139">
        <f>H69</f>
        <v>14642</v>
      </c>
      <c r="J69" s="7"/>
      <c r="K69" s="7"/>
      <c r="L69" s="7"/>
      <c r="M69" s="7"/>
      <c r="N69" s="7"/>
      <c r="O69" s="7">
        <f t="shared" si="1"/>
        <v>100</v>
      </c>
    </row>
    <row r="70" spans="1:15" ht="50.1" customHeight="1" x14ac:dyDescent="0.25">
      <c r="A70" s="79"/>
      <c r="B70" s="79"/>
      <c r="C70" s="18" t="s">
        <v>7</v>
      </c>
      <c r="D70" s="9" t="s">
        <v>5</v>
      </c>
      <c r="E70" s="13">
        <v>56</v>
      </c>
      <c r="F70" s="13">
        <v>65</v>
      </c>
      <c r="G70" s="14"/>
      <c r="H70" s="14">
        <v>2638.5</v>
      </c>
      <c r="I70" s="139">
        <f>I71-I68-I69</f>
        <v>2604</v>
      </c>
      <c r="J70" s="7"/>
      <c r="K70" s="7"/>
      <c r="L70" s="7"/>
      <c r="M70" s="7"/>
      <c r="N70" s="7"/>
      <c r="O70" s="139">
        <f t="shared" si="1"/>
        <v>98.692438885730525</v>
      </c>
    </row>
    <row r="71" spans="1:15" ht="50.1" customHeight="1" x14ac:dyDescent="0.25">
      <c r="A71" s="79"/>
      <c r="B71" s="79"/>
      <c r="C71" s="18" t="s">
        <v>132</v>
      </c>
      <c r="D71" s="9" t="s">
        <v>5</v>
      </c>
      <c r="E71" s="13">
        <v>56</v>
      </c>
      <c r="F71" s="13"/>
      <c r="G71" s="14">
        <f t="shared" si="0"/>
        <v>0</v>
      </c>
      <c r="H71" s="14">
        <v>28994.2</v>
      </c>
      <c r="I71" s="7">
        <f>SUM(J71:N71)</f>
        <v>28959.7</v>
      </c>
      <c r="J71" s="7">
        <v>27126.2</v>
      </c>
      <c r="K71" s="7">
        <v>1133.4000000000001</v>
      </c>
      <c r="L71" s="7">
        <v>307.8</v>
      </c>
      <c r="M71" s="7">
        <v>304.60000000000002</v>
      </c>
      <c r="N71" s="7">
        <v>87.7</v>
      </c>
      <c r="O71" s="139">
        <f t="shared" si="1"/>
        <v>99.8810106848956</v>
      </c>
    </row>
    <row r="72" spans="1:15" ht="50.1" customHeight="1" x14ac:dyDescent="0.25">
      <c r="A72" s="79">
        <v>55</v>
      </c>
      <c r="B72" s="79" t="s">
        <v>79</v>
      </c>
      <c r="C72" s="18" t="s">
        <v>4</v>
      </c>
      <c r="D72" s="9" t="s">
        <v>5</v>
      </c>
      <c r="E72" s="13">
        <v>180</v>
      </c>
      <c r="F72" s="13">
        <v>174</v>
      </c>
      <c r="G72" s="14">
        <f>F72/E72*100</f>
        <v>96.666666666666671</v>
      </c>
      <c r="H72" s="14">
        <v>4696.7</v>
      </c>
      <c r="I72" s="139">
        <f>H72</f>
        <v>4696.7</v>
      </c>
      <c r="J72" s="7"/>
      <c r="K72" s="7"/>
      <c r="L72" s="7"/>
      <c r="M72" s="7"/>
      <c r="N72" s="7"/>
      <c r="O72" s="7">
        <f t="shared" si="1"/>
        <v>100</v>
      </c>
    </row>
    <row r="73" spans="1:15" ht="50.1" customHeight="1" x14ac:dyDescent="0.25">
      <c r="A73" s="79"/>
      <c r="B73" s="79"/>
      <c r="C73" s="18" t="s">
        <v>6</v>
      </c>
      <c r="D73" s="9" t="s">
        <v>5</v>
      </c>
      <c r="E73" s="13">
        <v>198</v>
      </c>
      <c r="F73" s="13">
        <v>187</v>
      </c>
      <c r="G73" s="14">
        <f>F73/E73*100</f>
        <v>94.444444444444443</v>
      </c>
      <c r="H73" s="14">
        <v>5871</v>
      </c>
      <c r="I73" s="139">
        <f>H73</f>
        <v>5871</v>
      </c>
      <c r="J73" s="7"/>
      <c r="K73" s="7"/>
      <c r="L73" s="7"/>
      <c r="M73" s="7"/>
      <c r="N73" s="7"/>
      <c r="O73" s="7">
        <f t="shared" ref="O73:O89" si="2">I73/H73*100</f>
        <v>100</v>
      </c>
    </row>
    <row r="74" spans="1:15" ht="50.1" customHeight="1" x14ac:dyDescent="0.25">
      <c r="A74" s="79"/>
      <c r="B74" s="79"/>
      <c r="C74" s="18" t="s">
        <v>7</v>
      </c>
      <c r="D74" s="9" t="s">
        <v>5</v>
      </c>
      <c r="E74" s="13">
        <v>20</v>
      </c>
      <c r="F74" s="13">
        <v>16</v>
      </c>
      <c r="G74" s="14"/>
      <c r="H74" s="14">
        <v>1057.9000000000001</v>
      </c>
      <c r="I74" s="139">
        <f>I75-I72-I73</f>
        <v>1026.4000000000024</v>
      </c>
      <c r="J74" s="7"/>
      <c r="K74" s="7"/>
      <c r="L74" s="7"/>
      <c r="M74" s="7"/>
      <c r="N74" s="7"/>
      <c r="O74" s="139">
        <f t="shared" si="2"/>
        <v>97.022402873617764</v>
      </c>
    </row>
    <row r="75" spans="1:15" ht="50.1" customHeight="1" x14ac:dyDescent="0.25">
      <c r="A75" s="79"/>
      <c r="B75" s="79"/>
      <c r="C75" s="18" t="s">
        <v>132</v>
      </c>
      <c r="D75" s="9"/>
      <c r="E75" s="13"/>
      <c r="F75" s="13"/>
      <c r="G75" s="14" t="e">
        <f>F75/E75*100</f>
        <v>#DIV/0!</v>
      </c>
      <c r="H75" s="14">
        <v>11625.6</v>
      </c>
      <c r="I75" s="7">
        <f>SUM(J75:N75)</f>
        <v>11594.100000000002</v>
      </c>
      <c r="J75" s="7">
        <v>10546.7</v>
      </c>
      <c r="K75" s="7">
        <v>671.2</v>
      </c>
      <c r="L75" s="7">
        <v>178.2</v>
      </c>
      <c r="M75" s="7">
        <v>151.1</v>
      </c>
      <c r="N75" s="7">
        <v>46.9</v>
      </c>
      <c r="O75" s="139">
        <f t="shared" si="2"/>
        <v>99.729046242774572</v>
      </c>
    </row>
    <row r="76" spans="1:15" ht="50.1" customHeight="1" x14ac:dyDescent="0.25">
      <c r="A76" s="78">
        <v>56</v>
      </c>
      <c r="B76" s="78" t="s">
        <v>80</v>
      </c>
      <c r="C76" s="18" t="s">
        <v>4</v>
      </c>
      <c r="D76" s="9" t="s">
        <v>5</v>
      </c>
      <c r="E76" s="13">
        <v>626</v>
      </c>
      <c r="F76" s="13">
        <v>645</v>
      </c>
      <c r="G76" s="14">
        <f t="shared" si="0"/>
        <v>103.03514376996804</v>
      </c>
      <c r="H76" s="14">
        <v>17478.2</v>
      </c>
      <c r="I76" s="139">
        <f>H76</f>
        <v>17478.2</v>
      </c>
      <c r="J76" s="7"/>
      <c r="K76" s="7"/>
      <c r="L76" s="7"/>
      <c r="M76" s="7"/>
      <c r="N76" s="7"/>
      <c r="O76" s="7">
        <f t="shared" si="2"/>
        <v>100</v>
      </c>
    </row>
    <row r="77" spans="1:15" ht="50.1" customHeight="1" x14ac:dyDescent="0.25">
      <c r="A77" s="78"/>
      <c r="B77" s="78"/>
      <c r="C77" s="18" t="s">
        <v>6</v>
      </c>
      <c r="D77" s="9" t="s">
        <v>5</v>
      </c>
      <c r="E77" s="13">
        <v>715</v>
      </c>
      <c r="F77" s="13">
        <v>694</v>
      </c>
      <c r="G77" s="14">
        <f t="shared" si="0"/>
        <v>97.062937062937067</v>
      </c>
      <c r="H77" s="14">
        <v>21847.7</v>
      </c>
      <c r="I77" s="139">
        <f>H77</f>
        <v>21847.7</v>
      </c>
      <c r="J77" s="7"/>
      <c r="K77" s="7"/>
      <c r="L77" s="7"/>
      <c r="M77" s="7"/>
      <c r="N77" s="7"/>
      <c r="O77" s="7">
        <f t="shared" si="2"/>
        <v>100</v>
      </c>
    </row>
    <row r="78" spans="1:15" ht="50.1" customHeight="1" x14ac:dyDescent="0.25">
      <c r="A78" s="78"/>
      <c r="B78" s="78"/>
      <c r="C78" s="18" t="s">
        <v>7</v>
      </c>
      <c r="D78" s="9" t="s">
        <v>5</v>
      </c>
      <c r="E78" s="13">
        <v>79</v>
      </c>
      <c r="F78" s="13">
        <v>80</v>
      </c>
      <c r="G78" s="14"/>
      <c r="H78" s="14">
        <v>3936.9</v>
      </c>
      <c r="I78" s="139">
        <f>I79-I76-I77</f>
        <v>3907.3999999999942</v>
      </c>
      <c r="J78" s="7"/>
      <c r="K78" s="7"/>
      <c r="L78" s="7"/>
      <c r="M78" s="7"/>
      <c r="N78" s="7"/>
      <c r="O78" s="139">
        <f t="shared" si="2"/>
        <v>99.250679468617292</v>
      </c>
    </row>
    <row r="79" spans="1:15" ht="50.1" customHeight="1" x14ac:dyDescent="0.25">
      <c r="A79" s="78"/>
      <c r="B79" s="78"/>
      <c r="C79" s="18" t="s">
        <v>132</v>
      </c>
      <c r="D79" s="9"/>
      <c r="E79" s="13"/>
      <c r="F79" s="13"/>
      <c r="G79" s="14" t="e">
        <f t="shared" si="0"/>
        <v>#DIV/0!</v>
      </c>
      <c r="H79" s="14">
        <v>43262.8</v>
      </c>
      <c r="I79" s="7">
        <f>SUM(J79:N79)</f>
        <v>43233.299999999996</v>
      </c>
      <c r="J79" s="7">
        <v>39688.699999999997</v>
      </c>
      <c r="K79" s="7">
        <v>1529.9</v>
      </c>
      <c r="L79" s="7">
        <v>431.9</v>
      </c>
      <c r="M79" s="7">
        <v>1076.0999999999999</v>
      </c>
      <c r="N79" s="7">
        <v>506.7</v>
      </c>
      <c r="O79" s="139">
        <f t="shared" si="2"/>
        <v>99.931812087983189</v>
      </c>
    </row>
    <row r="80" spans="1:15" ht="50.1" customHeight="1" x14ac:dyDescent="0.25">
      <c r="A80" s="78">
        <v>57</v>
      </c>
      <c r="B80" s="78" t="s">
        <v>81</v>
      </c>
      <c r="C80" s="18" t="s">
        <v>4</v>
      </c>
      <c r="D80" s="9" t="s">
        <v>5</v>
      </c>
      <c r="E80" s="13">
        <v>341</v>
      </c>
      <c r="F80" s="13">
        <v>350</v>
      </c>
      <c r="G80" s="14">
        <f t="shared" si="0"/>
        <v>102.63929618768329</v>
      </c>
      <c r="H80" s="14">
        <v>8939.7999999999993</v>
      </c>
      <c r="I80" s="139">
        <f>H80</f>
        <v>8939.7999999999993</v>
      </c>
      <c r="J80" s="7"/>
      <c r="K80" s="139"/>
      <c r="L80" s="139"/>
      <c r="M80" s="139"/>
      <c r="N80" s="139"/>
      <c r="O80" s="7">
        <f t="shared" si="2"/>
        <v>100</v>
      </c>
    </row>
    <row r="81" spans="1:15" ht="50.1" customHeight="1" x14ac:dyDescent="0.25">
      <c r="A81" s="78"/>
      <c r="B81" s="78"/>
      <c r="C81" s="18" t="s">
        <v>6</v>
      </c>
      <c r="D81" s="9" t="s">
        <v>5</v>
      </c>
      <c r="E81" s="13">
        <v>362</v>
      </c>
      <c r="F81" s="13">
        <v>317</v>
      </c>
      <c r="G81" s="14">
        <f>F81/E81*100</f>
        <v>87.569060773480672</v>
      </c>
      <c r="H81" s="14">
        <v>11174.8</v>
      </c>
      <c r="I81" s="139">
        <f>H81</f>
        <v>11174.8</v>
      </c>
      <c r="J81" s="7"/>
      <c r="K81" s="7"/>
      <c r="L81" s="7"/>
      <c r="M81" s="7"/>
      <c r="N81" s="7"/>
      <c r="O81" s="7">
        <f t="shared" si="2"/>
        <v>100</v>
      </c>
    </row>
    <row r="82" spans="1:15" ht="50.1" customHeight="1" x14ac:dyDescent="0.25">
      <c r="A82" s="78"/>
      <c r="B82" s="78"/>
      <c r="C82" s="18" t="s">
        <v>7</v>
      </c>
      <c r="D82" s="9" t="s">
        <v>5</v>
      </c>
      <c r="E82" s="13">
        <v>18</v>
      </c>
      <c r="F82" s="13">
        <v>36</v>
      </c>
      <c r="G82" s="14">
        <f>F82/E82*100</f>
        <v>200</v>
      </c>
      <c r="H82" s="14">
        <v>2013.7</v>
      </c>
      <c r="I82" s="139">
        <f>I84-I81-I80</f>
        <v>1960.5999999999985</v>
      </c>
      <c r="J82" s="7"/>
      <c r="K82" s="139"/>
      <c r="L82" s="139"/>
      <c r="M82" s="7"/>
      <c r="N82" s="7"/>
      <c r="O82" s="139">
        <f t="shared" si="2"/>
        <v>97.363063018324397</v>
      </c>
    </row>
    <row r="83" spans="1:15" ht="50.1" customHeight="1" x14ac:dyDescent="0.25">
      <c r="A83" s="78"/>
      <c r="B83" s="78"/>
      <c r="C83" s="11" t="s">
        <v>15</v>
      </c>
      <c r="D83" s="9" t="s">
        <v>5</v>
      </c>
      <c r="E83" s="13">
        <v>215</v>
      </c>
      <c r="F83" s="13">
        <v>242</v>
      </c>
      <c r="G83" s="14"/>
      <c r="H83" s="14"/>
      <c r="I83" s="7">
        <f>SUM(J83:N83)</f>
        <v>0</v>
      </c>
      <c r="J83" s="7"/>
      <c r="K83" s="7"/>
      <c r="L83" s="7"/>
      <c r="M83" s="7"/>
      <c r="N83" s="7"/>
      <c r="O83" s="7"/>
    </row>
    <row r="84" spans="1:15" ht="58.5" customHeight="1" x14ac:dyDescent="0.25">
      <c r="A84" s="78"/>
      <c r="B84" s="78"/>
      <c r="C84" s="147" t="s">
        <v>132</v>
      </c>
      <c r="D84" s="9"/>
      <c r="E84" s="13"/>
      <c r="F84" s="13"/>
      <c r="G84" s="14" t="e">
        <f t="shared" si="0"/>
        <v>#DIV/0!</v>
      </c>
      <c r="H84" s="14">
        <v>22128.3</v>
      </c>
      <c r="I84" s="7">
        <f>SUM(J84:N84)</f>
        <v>22075.199999999997</v>
      </c>
      <c r="J84" s="7">
        <v>19572.599999999999</v>
      </c>
      <c r="K84" s="7">
        <v>1739.3</v>
      </c>
      <c r="L84" s="7">
        <v>475.7</v>
      </c>
      <c r="M84" s="7">
        <v>221</v>
      </c>
      <c r="N84" s="7">
        <v>66.599999999999994</v>
      </c>
      <c r="O84" s="139">
        <f t="shared" si="2"/>
        <v>99.76003579127179</v>
      </c>
    </row>
    <row r="85" spans="1:15" ht="50.1" customHeight="1" x14ac:dyDescent="0.25">
      <c r="A85" s="78">
        <v>58</v>
      </c>
      <c r="B85" s="78" t="s">
        <v>82</v>
      </c>
      <c r="C85" s="18" t="s">
        <v>4</v>
      </c>
      <c r="D85" s="9" t="s">
        <v>5</v>
      </c>
      <c r="E85" s="13">
        <v>194</v>
      </c>
      <c r="F85" s="13">
        <v>194</v>
      </c>
      <c r="G85" s="14">
        <f t="shared" si="0"/>
        <v>100</v>
      </c>
      <c r="H85" s="14">
        <v>5024.2</v>
      </c>
      <c r="I85" s="139">
        <f>H85</f>
        <v>5024.2</v>
      </c>
      <c r="J85" s="7"/>
      <c r="K85" s="7"/>
      <c r="L85" s="7"/>
      <c r="M85" s="7"/>
      <c r="N85" s="7"/>
      <c r="O85" s="7">
        <f t="shared" si="2"/>
        <v>100</v>
      </c>
    </row>
    <row r="86" spans="1:15" ht="50.1" customHeight="1" x14ac:dyDescent="0.25">
      <c r="A86" s="78"/>
      <c r="B86" s="78"/>
      <c r="C86" s="18" t="s">
        <v>6</v>
      </c>
      <c r="D86" s="9" t="s">
        <v>5</v>
      </c>
      <c r="E86" s="13">
        <v>184</v>
      </c>
      <c r="F86" s="13">
        <v>184</v>
      </c>
      <c r="G86" s="14">
        <f t="shared" si="0"/>
        <v>100</v>
      </c>
      <c r="H86" s="14">
        <v>6280.2</v>
      </c>
      <c r="I86" s="139">
        <f>H86</f>
        <v>6280.2</v>
      </c>
      <c r="J86" s="7"/>
      <c r="K86" s="7"/>
      <c r="L86" s="7"/>
      <c r="M86" s="7"/>
      <c r="N86" s="7"/>
      <c r="O86" s="7">
        <f t="shared" si="2"/>
        <v>100</v>
      </c>
    </row>
    <row r="87" spans="1:15" ht="50.1" customHeight="1" x14ac:dyDescent="0.25">
      <c r="A87" s="78"/>
      <c r="B87" s="78"/>
      <c r="C87" s="18" t="s">
        <v>7</v>
      </c>
      <c r="D87" s="9" t="s">
        <v>5</v>
      </c>
      <c r="E87" s="13">
        <v>17</v>
      </c>
      <c r="F87" s="13">
        <v>17</v>
      </c>
      <c r="G87" s="14"/>
      <c r="H87" s="14">
        <v>1131.7</v>
      </c>
      <c r="I87" s="139">
        <f>I88-I85-I86</f>
        <v>1131.7000000000007</v>
      </c>
      <c r="J87" s="7"/>
      <c r="K87" s="7"/>
      <c r="L87" s="7"/>
      <c r="M87" s="7"/>
      <c r="N87" s="7"/>
      <c r="O87" s="7">
        <f t="shared" si="2"/>
        <v>100.00000000000007</v>
      </c>
    </row>
    <row r="88" spans="1:15" ht="50.1" customHeight="1" x14ac:dyDescent="0.25">
      <c r="A88" s="78"/>
      <c r="B88" s="78"/>
      <c r="C88" s="18" t="s">
        <v>132</v>
      </c>
      <c r="D88" s="9" t="s">
        <v>5</v>
      </c>
      <c r="E88" s="13">
        <v>17</v>
      </c>
      <c r="F88" s="13"/>
      <c r="G88" s="14">
        <f t="shared" si="0"/>
        <v>0</v>
      </c>
      <c r="H88" s="14">
        <v>12436.1</v>
      </c>
      <c r="I88" s="7">
        <v>12436.1</v>
      </c>
      <c r="J88" s="7">
        <f>15715.8-5044.5</f>
        <v>10671.3</v>
      </c>
      <c r="K88" s="148">
        <f>1412.9</f>
        <v>1412.9</v>
      </c>
      <c r="L88" s="148">
        <v>426</v>
      </c>
      <c r="M88" s="148">
        <v>492.4</v>
      </c>
      <c r="N88" s="148">
        <v>168.5</v>
      </c>
      <c r="O88" s="7">
        <f t="shared" si="2"/>
        <v>100</v>
      </c>
    </row>
    <row r="89" spans="1:15" ht="33.75" customHeight="1" x14ac:dyDescent="0.25">
      <c r="A89" s="57"/>
      <c r="B89" s="46"/>
      <c r="C89" s="45" t="s">
        <v>99</v>
      </c>
      <c r="D89" s="47" t="s">
        <v>5</v>
      </c>
      <c r="E89" s="42">
        <f>SUM(E8:E88)</f>
        <v>14811</v>
      </c>
      <c r="F89" s="42">
        <f>SUM(F8:F88)</f>
        <v>14305</v>
      </c>
      <c r="G89" s="42" t="e">
        <f t="shared" ref="G89:N89" si="3">SUM(G8:G88)</f>
        <v>#DIV/0!</v>
      </c>
      <c r="H89" s="149">
        <f>H84+H11+H15+H19+H23+H27+H31+H35+H39+H43+H47+H51+H55+H59+H63+H67+H71+H75+H79+H88</f>
        <v>435412.19999999995</v>
      </c>
      <c r="I89" s="149">
        <f>I84+I11+I15+I19+I23+I27+I31+I35+I39+I43+I47+I51+I55+I59+I63+I67+I71+I75+I79+I88</f>
        <v>434721.79999999993</v>
      </c>
      <c r="J89" s="150">
        <f t="shared" si="3"/>
        <v>431411.5</v>
      </c>
      <c r="K89" s="150">
        <f t="shared" si="3"/>
        <v>24724.9</v>
      </c>
      <c r="L89" s="150">
        <f t="shared" si="3"/>
        <v>6839.5999999999995</v>
      </c>
      <c r="M89" s="150">
        <f t="shared" si="3"/>
        <v>7446</v>
      </c>
      <c r="N89" s="150">
        <f t="shared" si="3"/>
        <v>2409.4</v>
      </c>
      <c r="O89" s="139">
        <f t="shared" si="2"/>
        <v>99.841437607857557</v>
      </c>
    </row>
    <row r="90" spans="1:15" ht="36.75" hidden="1" customHeight="1" x14ac:dyDescent="0.25">
      <c r="A90" s="57"/>
      <c r="B90" s="46"/>
      <c r="C90" s="45" t="s">
        <v>4</v>
      </c>
      <c r="D90" s="47" t="s">
        <v>5</v>
      </c>
      <c r="E90" s="42">
        <f>E8+E12+E16+E20+E24+E28+E32+E36+E40+E44+E48+E52+E56+E60+E64+E68+E72+E76+E80+E85</f>
        <v>6412</v>
      </c>
      <c r="F90" s="42">
        <f>F8+F12+F16+F20+F24+F28+F32+F36+F40+F44+F48+F52+F56+F60+F64+F68+F72+F76+F80+F85</f>
        <v>6296</v>
      </c>
      <c r="G90" s="43">
        <f t="shared" si="0"/>
        <v>98.19089207735496</v>
      </c>
      <c r="H90" s="43"/>
      <c r="I90" s="7">
        <f>SUM(J90:N90)</f>
        <v>0</v>
      </c>
      <c r="J90" s="7"/>
      <c r="K90" s="7"/>
      <c r="L90" s="7"/>
      <c r="M90" s="7"/>
      <c r="N90" s="7"/>
    </row>
    <row r="91" spans="1:15" ht="35.25" hidden="1" customHeight="1" x14ac:dyDescent="0.25">
      <c r="A91" s="57"/>
      <c r="B91" s="46"/>
      <c r="C91" s="45" t="s">
        <v>6</v>
      </c>
      <c r="D91" s="47" t="s">
        <v>5</v>
      </c>
      <c r="E91" s="42">
        <f>E9+E13+E17+E21+E25+E29+E33+E37+E41+E45+E49+E53+E57+E61+E65+E69+E73+E77+E81+E86</f>
        <v>6967</v>
      </c>
      <c r="F91" s="42">
        <f>F9+F13+F17+F21+F25+F29+F33+F37+F41+F45+F49+F53+F57+F61+F65+F69+F73+F77+F81+F86</f>
        <v>6773</v>
      </c>
      <c r="G91" s="43">
        <f t="shared" si="0"/>
        <v>97.215444237117836</v>
      </c>
      <c r="H91" s="43"/>
      <c r="I91" s="7">
        <f>SUM(J91:N91)</f>
        <v>0</v>
      </c>
      <c r="J91" s="7"/>
      <c r="K91" s="7"/>
      <c r="L91" s="7"/>
      <c r="M91" s="7"/>
      <c r="N91" s="7"/>
    </row>
    <row r="92" spans="1:15" ht="37.5" hidden="1" customHeight="1" x14ac:dyDescent="0.25">
      <c r="A92" s="57"/>
      <c r="B92" s="46"/>
      <c r="C92" s="45" t="s">
        <v>7</v>
      </c>
      <c r="D92" s="47" t="s">
        <v>5</v>
      </c>
      <c r="E92" s="42">
        <f>E11+E14+E19+E23+E27+E31+E35+E39+E43+E47+E51+E55+E59+E63+E67+E71+E75+E79+E82+E88</f>
        <v>292</v>
      </c>
      <c r="F92" s="42">
        <f>F11+F14+F19+F23+F27+F31+F35+F39+F43+F47+F51+F55+F59+F63+F67+F71+F75+F79+F82+F88</f>
        <v>101</v>
      </c>
      <c r="G92" s="43">
        <f t="shared" si="0"/>
        <v>34.589041095890408</v>
      </c>
      <c r="H92" s="43"/>
      <c r="I92" s="7">
        <f>SUM(J92:N92)</f>
        <v>0</v>
      </c>
      <c r="J92" s="7"/>
      <c r="K92" s="7"/>
      <c r="L92" s="7"/>
      <c r="M92" s="7"/>
      <c r="N92" s="7"/>
    </row>
    <row r="93" spans="1:15" ht="15.75" x14ac:dyDescent="0.25">
      <c r="B93" s="2"/>
      <c r="C93" s="2"/>
      <c r="D93" s="2"/>
      <c r="E93" s="2"/>
      <c r="F93" s="2"/>
      <c r="G93" s="2"/>
      <c r="H93" s="2"/>
    </row>
    <row r="94" spans="1:15" ht="69" customHeight="1" x14ac:dyDescent="0.25">
      <c r="B94" s="81" t="s">
        <v>133</v>
      </c>
      <c r="C94" s="81"/>
      <c r="D94" s="83"/>
      <c r="E94" s="83"/>
      <c r="F94" s="83"/>
      <c r="G94" s="83"/>
      <c r="H94" s="2"/>
      <c r="I94" s="151" t="s">
        <v>134</v>
      </c>
      <c r="J94" s="151"/>
      <c r="K94" s="151"/>
      <c r="L94" s="151"/>
      <c r="M94" s="55"/>
      <c r="N94" s="55"/>
    </row>
    <row r="95" spans="1:15" ht="45.75" customHeight="1" x14ac:dyDescent="0.25">
      <c r="B95" s="81" t="s">
        <v>135</v>
      </c>
      <c r="C95" s="81"/>
      <c r="D95" s="23"/>
      <c r="E95" s="23"/>
      <c r="F95" s="23"/>
      <c r="G95" s="23"/>
      <c r="H95" s="2"/>
      <c r="I95" s="151" t="s">
        <v>136</v>
      </c>
      <c r="J95" s="151"/>
      <c r="K95" s="151"/>
      <c r="L95" s="151"/>
      <c r="M95" s="55"/>
      <c r="N95" s="55"/>
    </row>
    <row r="96" spans="1:15" ht="15.75" x14ac:dyDescent="0.25">
      <c r="B96" s="152"/>
      <c r="C96" s="152"/>
      <c r="D96" s="2"/>
      <c r="E96" s="2"/>
      <c r="F96" s="2"/>
      <c r="G96" s="2"/>
      <c r="H96" s="2"/>
    </row>
    <row r="97" spans="2:8" ht="19.5" customHeight="1" x14ac:dyDescent="0.25">
      <c r="B97" s="131" t="s">
        <v>137</v>
      </c>
      <c r="C97" s="2"/>
      <c r="D97" s="2"/>
      <c r="E97" s="2"/>
      <c r="F97" s="2"/>
      <c r="G97" s="2"/>
      <c r="H97" s="2"/>
    </row>
    <row r="98" spans="2:8" ht="15.75" x14ac:dyDescent="0.25">
      <c r="B98" s="2"/>
      <c r="C98" s="2"/>
      <c r="D98" s="2"/>
      <c r="E98" s="2"/>
      <c r="F98" s="2"/>
      <c r="G98" s="2"/>
      <c r="H98" s="2"/>
    </row>
    <row r="99" spans="2:8" ht="15.75" x14ac:dyDescent="0.25">
      <c r="B99" s="2"/>
      <c r="C99" s="2"/>
      <c r="D99" s="2"/>
      <c r="E99" s="2"/>
      <c r="F99" s="2"/>
      <c r="G99" s="2"/>
      <c r="H99" s="2"/>
    </row>
  </sheetData>
  <mergeCells count="48">
    <mergeCell ref="A85:A88"/>
    <mergeCell ref="B85:B88"/>
    <mergeCell ref="B94:C94"/>
    <mergeCell ref="D94:G94"/>
    <mergeCell ref="B95:C95"/>
    <mergeCell ref="A72:A75"/>
    <mergeCell ref="B72:B75"/>
    <mergeCell ref="A76:A79"/>
    <mergeCell ref="B76:B79"/>
    <mergeCell ref="A80:A84"/>
    <mergeCell ref="B80:B84"/>
    <mergeCell ref="A60:A63"/>
    <mergeCell ref="B60:B63"/>
    <mergeCell ref="A64:A67"/>
    <mergeCell ref="B64:B67"/>
    <mergeCell ref="A68:A71"/>
    <mergeCell ref="B68:B71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24:A27"/>
    <mergeCell ref="B24:B27"/>
    <mergeCell ref="A28:A31"/>
    <mergeCell ref="B28:B31"/>
    <mergeCell ref="A32:A35"/>
    <mergeCell ref="B32:B35"/>
    <mergeCell ref="A12:A15"/>
    <mergeCell ref="B12:B15"/>
    <mergeCell ref="A16:A19"/>
    <mergeCell ref="B16:B19"/>
    <mergeCell ref="A20:A23"/>
    <mergeCell ref="B20:B23"/>
    <mergeCell ref="D1:G1"/>
    <mergeCell ref="B2:G2"/>
    <mergeCell ref="I3:O3"/>
    <mergeCell ref="A4:G4"/>
    <mergeCell ref="B7:G7"/>
    <mergeCell ref="A8:A11"/>
    <mergeCell ref="B8:B11"/>
  </mergeCells>
  <pageMargins left="0.15748031496062992" right="0.15748031496062992" top="0.19685039370078741" bottom="0.19685039370078741" header="0.11811023622047245" footer="0.118110236220472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6" workbookViewId="0">
      <selection activeCell="B45" sqref="B45:C45"/>
    </sheetView>
  </sheetViews>
  <sheetFormatPr defaultRowHeight="15" x14ac:dyDescent="0.25"/>
  <cols>
    <col min="2" max="2" width="28.5703125" customWidth="1"/>
    <col min="3" max="3" width="33.140625" customWidth="1"/>
    <col min="4" max="4" width="8.85546875" customWidth="1"/>
    <col min="5" max="5" width="16.140625" customWidth="1"/>
    <col min="6" max="6" width="15" customWidth="1"/>
    <col min="7" max="7" width="12" customWidth="1"/>
  </cols>
  <sheetData>
    <row r="1" spans="1:7" x14ac:dyDescent="0.25">
      <c r="G1" t="s">
        <v>123</v>
      </c>
    </row>
    <row r="2" spans="1:7" ht="60" customHeight="1" x14ac:dyDescent="0.25">
      <c r="B2" s="65" t="s">
        <v>138</v>
      </c>
      <c r="C2" s="65"/>
      <c r="D2" s="65"/>
      <c r="E2" s="65"/>
      <c r="F2" s="65"/>
      <c r="G2" s="65"/>
    </row>
    <row r="3" spans="1:7" ht="20.25" customHeight="1" x14ac:dyDescent="0.25">
      <c r="A3" s="68" t="s">
        <v>25</v>
      </c>
      <c r="B3" s="69"/>
      <c r="C3" s="69"/>
      <c r="D3" s="69"/>
      <c r="E3" s="69"/>
      <c r="F3" s="69"/>
      <c r="G3" s="69"/>
    </row>
    <row r="4" spans="1:7" ht="171.75" customHeight="1" x14ac:dyDescent="0.25">
      <c r="A4" s="6" t="s">
        <v>19</v>
      </c>
      <c r="B4" s="8" t="s">
        <v>106</v>
      </c>
      <c r="C4" s="8" t="s">
        <v>0</v>
      </c>
      <c r="D4" s="8" t="s">
        <v>139</v>
      </c>
      <c r="E4" s="8" t="s">
        <v>140</v>
      </c>
      <c r="F4" s="8" t="s">
        <v>141</v>
      </c>
      <c r="G4" s="8" t="s">
        <v>24</v>
      </c>
    </row>
    <row r="5" spans="1:7" ht="15.75" customHeight="1" x14ac:dyDescent="0.25">
      <c r="A5" s="7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45" customHeight="1" x14ac:dyDescent="0.25">
      <c r="A6" s="58">
        <v>1</v>
      </c>
      <c r="B6" s="60" t="s">
        <v>26</v>
      </c>
      <c r="C6" s="11" t="s">
        <v>142</v>
      </c>
      <c r="D6" s="13">
        <v>254</v>
      </c>
      <c r="E6" s="102">
        <v>15356.1</v>
      </c>
      <c r="F6" s="102">
        <v>15327.6</v>
      </c>
      <c r="G6" s="14">
        <f>F6/E6*100</f>
        <v>99.814406001523821</v>
      </c>
    </row>
    <row r="7" spans="1:7" ht="45" customHeight="1" x14ac:dyDescent="0.25">
      <c r="A7" s="24">
        <v>2</v>
      </c>
      <c r="B7" s="59" t="s">
        <v>27</v>
      </c>
      <c r="C7" s="11" t="s">
        <v>142</v>
      </c>
      <c r="D7" s="13">
        <v>261</v>
      </c>
      <c r="E7" s="102">
        <v>15194</v>
      </c>
      <c r="F7" s="102">
        <v>15089.7</v>
      </c>
      <c r="G7" s="14">
        <f t="shared" ref="G7:G44" si="0">F7/E7*100</f>
        <v>99.313544820323813</v>
      </c>
    </row>
    <row r="8" spans="1:7" ht="45" customHeight="1" x14ac:dyDescent="0.25">
      <c r="A8" s="24">
        <v>3</v>
      </c>
      <c r="B8" s="59" t="s">
        <v>28</v>
      </c>
      <c r="C8" s="11" t="s">
        <v>142</v>
      </c>
      <c r="D8" s="13">
        <v>85</v>
      </c>
      <c r="E8" s="102">
        <v>5445.8</v>
      </c>
      <c r="F8" s="102">
        <v>5223.5</v>
      </c>
      <c r="G8" s="14">
        <f t="shared" si="0"/>
        <v>95.917955121377943</v>
      </c>
    </row>
    <row r="9" spans="1:7" ht="45" customHeight="1" x14ac:dyDescent="0.25">
      <c r="A9" s="58">
        <v>4</v>
      </c>
      <c r="B9" s="60" t="s">
        <v>29</v>
      </c>
      <c r="C9" s="11" t="s">
        <v>142</v>
      </c>
      <c r="D9" s="13">
        <v>314</v>
      </c>
      <c r="E9" s="102">
        <v>20167.599999999999</v>
      </c>
      <c r="F9" s="102">
        <v>19839.599999999999</v>
      </c>
      <c r="G9" s="14">
        <f t="shared" si="0"/>
        <v>98.373628989071577</v>
      </c>
    </row>
    <row r="10" spans="1:7" ht="45" customHeight="1" x14ac:dyDescent="0.25">
      <c r="A10" s="58">
        <v>5</v>
      </c>
      <c r="B10" s="59" t="s">
        <v>44</v>
      </c>
      <c r="C10" s="11" t="s">
        <v>142</v>
      </c>
      <c r="D10" s="15">
        <v>306</v>
      </c>
      <c r="E10" s="102">
        <v>20478.2</v>
      </c>
      <c r="F10" s="102">
        <v>20159.900000000001</v>
      </c>
      <c r="G10" s="14">
        <f t="shared" si="0"/>
        <v>98.445664169702411</v>
      </c>
    </row>
    <row r="11" spans="1:7" ht="45" customHeight="1" x14ac:dyDescent="0.25">
      <c r="A11" s="24">
        <v>6</v>
      </c>
      <c r="B11" s="59" t="s">
        <v>45</v>
      </c>
      <c r="C11" s="11" t="s">
        <v>142</v>
      </c>
      <c r="D11" s="15">
        <v>183</v>
      </c>
      <c r="E11" s="102">
        <v>11869</v>
      </c>
      <c r="F11" s="102">
        <v>11417.1</v>
      </c>
      <c r="G11" s="14">
        <f t="shared" si="0"/>
        <v>96.192602578144744</v>
      </c>
    </row>
    <row r="12" spans="1:7" ht="45" customHeight="1" x14ac:dyDescent="0.25">
      <c r="A12" s="24">
        <v>7</v>
      </c>
      <c r="B12" s="59" t="s">
        <v>46</v>
      </c>
      <c r="C12" s="11" t="s">
        <v>142</v>
      </c>
      <c r="D12" s="15">
        <v>228</v>
      </c>
      <c r="E12" s="102">
        <v>15551.3</v>
      </c>
      <c r="F12" s="102">
        <v>15434</v>
      </c>
      <c r="G12" s="14">
        <f t="shared" si="0"/>
        <v>99.245722222579474</v>
      </c>
    </row>
    <row r="13" spans="1:7" ht="45" customHeight="1" x14ac:dyDescent="0.25">
      <c r="A13" s="24">
        <v>8</v>
      </c>
      <c r="B13" s="59" t="s">
        <v>47</v>
      </c>
      <c r="C13" s="11" t="s">
        <v>142</v>
      </c>
      <c r="D13" s="15">
        <v>320</v>
      </c>
      <c r="E13" s="102">
        <v>20324</v>
      </c>
      <c r="F13" s="102">
        <v>20219.8</v>
      </c>
      <c r="G13" s="14">
        <f t="shared" si="0"/>
        <v>99.487305648494385</v>
      </c>
    </row>
    <row r="14" spans="1:7" ht="45" customHeight="1" x14ac:dyDescent="0.25">
      <c r="A14" s="24">
        <v>9</v>
      </c>
      <c r="B14" s="59" t="s">
        <v>48</v>
      </c>
      <c r="C14" s="11" t="s">
        <v>142</v>
      </c>
      <c r="D14" s="15">
        <v>72</v>
      </c>
      <c r="E14" s="102">
        <v>4860</v>
      </c>
      <c r="F14" s="102">
        <v>4781.3</v>
      </c>
      <c r="G14" s="14">
        <f t="shared" si="0"/>
        <v>98.380658436213992</v>
      </c>
    </row>
    <row r="15" spans="1:7" ht="45" customHeight="1" x14ac:dyDescent="0.25">
      <c r="A15" s="24">
        <v>10</v>
      </c>
      <c r="B15" s="59" t="s">
        <v>49</v>
      </c>
      <c r="C15" s="11" t="s">
        <v>142</v>
      </c>
      <c r="D15" s="15">
        <v>287</v>
      </c>
      <c r="E15" s="102">
        <v>18845</v>
      </c>
      <c r="F15" s="102">
        <v>18627.3</v>
      </c>
      <c r="G15" s="14">
        <f t="shared" si="0"/>
        <v>98.844786415494823</v>
      </c>
    </row>
    <row r="16" spans="1:7" ht="45" customHeight="1" x14ac:dyDescent="0.25">
      <c r="A16" s="24">
        <v>11</v>
      </c>
      <c r="B16" s="59" t="s">
        <v>98</v>
      </c>
      <c r="C16" s="11" t="s">
        <v>142</v>
      </c>
      <c r="D16" s="15">
        <v>182</v>
      </c>
      <c r="E16" s="102">
        <v>3300</v>
      </c>
      <c r="F16" s="102">
        <v>2348.5</v>
      </c>
      <c r="G16" s="14">
        <f t="shared" si="0"/>
        <v>71.166666666666671</v>
      </c>
    </row>
    <row r="17" spans="1:7" ht="45" customHeight="1" x14ac:dyDescent="0.25">
      <c r="A17" s="24">
        <v>12</v>
      </c>
      <c r="B17" s="61" t="s">
        <v>50</v>
      </c>
      <c r="C17" s="11" t="s">
        <v>142</v>
      </c>
      <c r="D17" s="15">
        <v>323</v>
      </c>
      <c r="E17" s="102">
        <v>18854</v>
      </c>
      <c r="F17" s="102">
        <v>18752.810000000001</v>
      </c>
      <c r="G17" s="14">
        <f t="shared" si="0"/>
        <v>99.463296913121894</v>
      </c>
    </row>
    <row r="18" spans="1:7" ht="45" customHeight="1" x14ac:dyDescent="0.25">
      <c r="A18" s="24">
        <v>13</v>
      </c>
      <c r="B18" s="59" t="s">
        <v>30</v>
      </c>
      <c r="C18" s="11" t="s">
        <v>142</v>
      </c>
      <c r="D18" s="15">
        <v>275</v>
      </c>
      <c r="E18" s="102">
        <v>16358.2</v>
      </c>
      <c r="F18" s="102">
        <v>16114.2</v>
      </c>
      <c r="G18" s="14">
        <f t="shared" si="0"/>
        <v>98.508393344010955</v>
      </c>
    </row>
    <row r="19" spans="1:7" ht="45" customHeight="1" x14ac:dyDescent="0.25">
      <c r="A19" s="24">
        <v>14</v>
      </c>
      <c r="B19" s="59" t="s">
        <v>31</v>
      </c>
      <c r="C19" s="11" t="s">
        <v>142</v>
      </c>
      <c r="D19" s="15">
        <v>278</v>
      </c>
      <c r="E19" s="102">
        <v>16729.7</v>
      </c>
      <c r="F19" s="102">
        <v>16679.599999999999</v>
      </c>
      <c r="G19" s="14">
        <f t="shared" si="0"/>
        <v>99.700532585760641</v>
      </c>
    </row>
    <row r="20" spans="1:7" ht="45" customHeight="1" x14ac:dyDescent="0.25">
      <c r="A20" s="58">
        <v>15</v>
      </c>
      <c r="B20" s="59" t="s">
        <v>32</v>
      </c>
      <c r="C20" s="11" t="s">
        <v>142</v>
      </c>
      <c r="D20" s="15">
        <v>281</v>
      </c>
      <c r="E20" s="102">
        <v>18548.3</v>
      </c>
      <c r="F20" s="102">
        <v>18438.8</v>
      </c>
      <c r="G20" s="14">
        <f t="shared" si="0"/>
        <v>99.409649401831985</v>
      </c>
    </row>
    <row r="21" spans="1:7" ht="45" customHeight="1" x14ac:dyDescent="0.25">
      <c r="A21" s="24">
        <v>16</v>
      </c>
      <c r="B21" s="59" t="s">
        <v>51</v>
      </c>
      <c r="C21" s="11" t="s">
        <v>142</v>
      </c>
      <c r="D21" s="15">
        <v>299</v>
      </c>
      <c r="E21" s="102">
        <v>20011.5</v>
      </c>
      <c r="F21" s="102">
        <v>19915.599999999999</v>
      </c>
      <c r="G21" s="14">
        <f t="shared" si="0"/>
        <v>99.520775554056399</v>
      </c>
    </row>
    <row r="22" spans="1:7" ht="45" customHeight="1" x14ac:dyDescent="0.25">
      <c r="A22" s="24">
        <v>17</v>
      </c>
      <c r="B22" s="59" t="s">
        <v>52</v>
      </c>
      <c r="C22" s="11" t="s">
        <v>142</v>
      </c>
      <c r="D22" s="15">
        <v>334</v>
      </c>
      <c r="E22" s="102">
        <v>20119.7</v>
      </c>
      <c r="F22" s="102">
        <v>20071</v>
      </c>
      <c r="G22" s="14">
        <f t="shared" si="0"/>
        <v>99.75794867716715</v>
      </c>
    </row>
    <row r="23" spans="1:7" ht="45" customHeight="1" x14ac:dyDescent="0.25">
      <c r="A23" s="24">
        <v>18</v>
      </c>
      <c r="B23" s="59" t="s">
        <v>53</v>
      </c>
      <c r="C23" s="11" t="s">
        <v>142</v>
      </c>
      <c r="D23" s="15">
        <v>265</v>
      </c>
      <c r="E23" s="102">
        <v>19575.099999999999</v>
      </c>
      <c r="F23" s="102">
        <v>19514.099999999999</v>
      </c>
      <c r="G23" s="14">
        <f t="shared" si="0"/>
        <v>99.688379625136008</v>
      </c>
    </row>
    <row r="24" spans="1:7" ht="45" customHeight="1" x14ac:dyDescent="0.25">
      <c r="A24" s="24">
        <v>19</v>
      </c>
      <c r="B24" s="59" t="s">
        <v>54</v>
      </c>
      <c r="C24" s="11" t="s">
        <v>142</v>
      </c>
      <c r="D24" s="15">
        <v>275</v>
      </c>
      <c r="E24" s="102">
        <v>18098.5</v>
      </c>
      <c r="F24" s="102">
        <v>18072.599999999999</v>
      </c>
      <c r="G24" s="14">
        <f t="shared" si="0"/>
        <v>99.856894217752838</v>
      </c>
    </row>
    <row r="25" spans="1:7" ht="45" customHeight="1" x14ac:dyDescent="0.25">
      <c r="A25" s="24">
        <v>20</v>
      </c>
      <c r="B25" s="59" t="s">
        <v>55</v>
      </c>
      <c r="C25" s="11" t="s">
        <v>142</v>
      </c>
      <c r="D25" s="15">
        <v>279</v>
      </c>
      <c r="E25" s="102">
        <v>17419.900000000001</v>
      </c>
      <c r="F25" s="102">
        <v>17357.3</v>
      </c>
      <c r="G25" s="14">
        <f t="shared" si="0"/>
        <v>99.640640876239232</v>
      </c>
    </row>
    <row r="26" spans="1:7" ht="45" customHeight="1" x14ac:dyDescent="0.25">
      <c r="A26" s="24">
        <v>21</v>
      </c>
      <c r="B26" s="59" t="s">
        <v>56</v>
      </c>
      <c r="C26" s="11" t="s">
        <v>142</v>
      </c>
      <c r="D26" s="15">
        <v>127</v>
      </c>
      <c r="E26" s="102">
        <v>7983.3</v>
      </c>
      <c r="F26" s="102">
        <v>7960.6</v>
      </c>
      <c r="G26" s="14">
        <f t="shared" si="0"/>
        <v>99.715656432803485</v>
      </c>
    </row>
    <row r="27" spans="1:7" ht="45" customHeight="1" x14ac:dyDescent="0.25">
      <c r="A27" s="24">
        <v>22</v>
      </c>
      <c r="B27" s="59" t="s">
        <v>57</v>
      </c>
      <c r="C27" s="11" t="s">
        <v>142</v>
      </c>
      <c r="D27" s="15">
        <v>129</v>
      </c>
      <c r="E27" s="102">
        <v>8696.6</v>
      </c>
      <c r="F27" s="102">
        <v>8562.2000000000007</v>
      </c>
      <c r="G27" s="14">
        <f t="shared" si="0"/>
        <v>98.454568452038728</v>
      </c>
    </row>
    <row r="28" spans="1:7" ht="45" customHeight="1" x14ac:dyDescent="0.25">
      <c r="A28" s="24">
        <v>23</v>
      </c>
      <c r="B28" s="59" t="s">
        <v>58</v>
      </c>
      <c r="C28" s="11" t="s">
        <v>142</v>
      </c>
      <c r="D28" s="15">
        <v>142</v>
      </c>
      <c r="E28" s="102">
        <v>9391.5</v>
      </c>
      <c r="F28" s="102">
        <v>9200.4</v>
      </c>
      <c r="G28" s="14">
        <f t="shared" si="0"/>
        <v>97.965181280945529</v>
      </c>
    </row>
    <row r="29" spans="1:7" ht="45" customHeight="1" x14ac:dyDescent="0.25">
      <c r="A29" s="24">
        <v>24</v>
      </c>
      <c r="B29" s="59" t="s">
        <v>59</v>
      </c>
      <c r="C29" s="11" t="s">
        <v>142</v>
      </c>
      <c r="D29" s="15">
        <v>130</v>
      </c>
      <c r="E29" s="102">
        <v>7880.5</v>
      </c>
      <c r="F29" s="102">
        <v>7802.8</v>
      </c>
      <c r="G29" s="14">
        <f t="shared" si="0"/>
        <v>99.014021952921766</v>
      </c>
    </row>
    <row r="30" spans="1:7" ht="45" customHeight="1" x14ac:dyDescent="0.25">
      <c r="A30" s="24">
        <v>25</v>
      </c>
      <c r="B30" s="61" t="s">
        <v>60</v>
      </c>
      <c r="C30" s="11" t="s">
        <v>142</v>
      </c>
      <c r="D30" s="15">
        <v>252</v>
      </c>
      <c r="E30" s="102">
        <v>14801.2</v>
      </c>
      <c r="F30" s="102">
        <v>14651.3</v>
      </c>
      <c r="G30" s="14">
        <f t="shared" si="0"/>
        <v>98.987244277491001</v>
      </c>
    </row>
    <row r="31" spans="1:7" ht="45" customHeight="1" x14ac:dyDescent="0.25">
      <c r="A31" s="58">
        <v>26</v>
      </c>
      <c r="B31" s="59" t="s">
        <v>61</v>
      </c>
      <c r="C31" s="11" t="s">
        <v>142</v>
      </c>
      <c r="D31" s="15">
        <v>282</v>
      </c>
      <c r="E31" s="102">
        <v>20065.400000000001</v>
      </c>
      <c r="F31" s="102">
        <v>19825.7</v>
      </c>
      <c r="G31" s="14">
        <f t="shared" si="0"/>
        <v>98.805406321329244</v>
      </c>
    </row>
    <row r="32" spans="1:7" ht="45" customHeight="1" x14ac:dyDescent="0.25">
      <c r="A32" s="58">
        <v>27</v>
      </c>
      <c r="B32" s="153" t="s">
        <v>62</v>
      </c>
      <c r="C32" s="11" t="s">
        <v>142</v>
      </c>
      <c r="D32" s="15">
        <v>65</v>
      </c>
      <c r="E32" s="102">
        <v>10239.200000000001</v>
      </c>
      <c r="F32" s="102">
        <v>10220.6</v>
      </c>
      <c r="G32" s="14">
        <f t="shared" si="0"/>
        <v>99.818345183217446</v>
      </c>
    </row>
    <row r="33" spans="1:7" ht="45" customHeight="1" x14ac:dyDescent="0.25">
      <c r="A33" s="58">
        <v>28</v>
      </c>
      <c r="B33" s="60" t="s">
        <v>63</v>
      </c>
      <c r="C33" s="11" t="s">
        <v>142</v>
      </c>
      <c r="D33" s="15">
        <v>292</v>
      </c>
      <c r="E33" s="102">
        <v>17131.900000000001</v>
      </c>
      <c r="F33" s="102">
        <v>17049.900000000001</v>
      </c>
      <c r="G33" s="14">
        <f t="shared" si="0"/>
        <v>99.52136073640402</v>
      </c>
    </row>
    <row r="34" spans="1:7" ht="45" customHeight="1" x14ac:dyDescent="0.25">
      <c r="A34" s="58">
        <v>29</v>
      </c>
      <c r="B34" s="60" t="s">
        <v>64</v>
      </c>
      <c r="C34" s="11" t="s">
        <v>142</v>
      </c>
      <c r="D34" s="15">
        <v>284</v>
      </c>
      <c r="E34" s="102">
        <v>15934.1</v>
      </c>
      <c r="F34" s="102">
        <v>15690.1</v>
      </c>
      <c r="G34" s="14">
        <f t="shared" si="0"/>
        <v>98.468692929001321</v>
      </c>
    </row>
    <row r="35" spans="1:7" ht="45" customHeight="1" x14ac:dyDescent="0.25">
      <c r="A35" s="58">
        <v>30</v>
      </c>
      <c r="B35" s="59" t="s">
        <v>65</v>
      </c>
      <c r="C35" s="11" t="s">
        <v>142</v>
      </c>
      <c r="D35" s="15">
        <v>291</v>
      </c>
      <c r="E35" s="102">
        <v>18343.7</v>
      </c>
      <c r="F35" s="102">
        <v>18086.400000000001</v>
      </c>
      <c r="G35" s="14">
        <f t="shared" si="0"/>
        <v>98.59733859581219</v>
      </c>
    </row>
    <row r="36" spans="1:7" ht="45" customHeight="1" x14ac:dyDescent="0.25">
      <c r="A36" s="24">
        <v>31</v>
      </c>
      <c r="B36" s="59" t="s">
        <v>66</v>
      </c>
      <c r="C36" s="11" t="s">
        <v>142</v>
      </c>
      <c r="D36" s="13">
        <v>319</v>
      </c>
      <c r="E36" s="102">
        <v>20233.2</v>
      </c>
      <c r="F36" s="102">
        <v>20176.2</v>
      </c>
      <c r="G36" s="14">
        <f t="shared" si="0"/>
        <v>99.718284799240848</v>
      </c>
    </row>
    <row r="37" spans="1:7" ht="45" customHeight="1" x14ac:dyDescent="0.25">
      <c r="A37" s="58">
        <v>32</v>
      </c>
      <c r="B37" s="60" t="s">
        <v>143</v>
      </c>
      <c r="C37" s="11" t="s">
        <v>142</v>
      </c>
      <c r="D37" s="13">
        <v>103</v>
      </c>
      <c r="E37" s="102">
        <v>6350.9</v>
      </c>
      <c r="F37" s="102">
        <v>6267</v>
      </c>
      <c r="G37" s="14">
        <f t="shared" si="0"/>
        <v>98.678927396117089</v>
      </c>
    </row>
    <row r="38" spans="1:7" ht="45" customHeight="1" x14ac:dyDescent="0.25">
      <c r="A38" s="24">
        <v>33</v>
      </c>
      <c r="B38" s="61" t="s">
        <v>68</v>
      </c>
      <c r="C38" s="11" t="s">
        <v>142</v>
      </c>
      <c r="D38" s="13">
        <v>147</v>
      </c>
      <c r="E38" s="102">
        <v>19079.7</v>
      </c>
      <c r="F38" s="102">
        <v>19045.5</v>
      </c>
      <c r="G38" s="14">
        <f t="shared" si="0"/>
        <v>99.820751898614759</v>
      </c>
    </row>
    <row r="39" spans="1:7" ht="45" customHeight="1" x14ac:dyDescent="0.25">
      <c r="A39" s="24">
        <v>34</v>
      </c>
      <c r="B39" s="59" t="s">
        <v>69</v>
      </c>
      <c r="C39" s="11" t="s">
        <v>142</v>
      </c>
      <c r="D39" s="13">
        <v>344</v>
      </c>
      <c r="E39" s="102">
        <v>20140.400000000001</v>
      </c>
      <c r="F39" s="102">
        <v>20116.2</v>
      </c>
      <c r="G39" s="14">
        <f t="shared" si="0"/>
        <v>99.879843498639545</v>
      </c>
    </row>
    <row r="40" spans="1:7" ht="45" customHeight="1" x14ac:dyDescent="0.25">
      <c r="A40" s="58">
        <v>35</v>
      </c>
      <c r="B40" s="59" t="s">
        <v>70</v>
      </c>
      <c r="C40" s="11" t="s">
        <v>142</v>
      </c>
      <c r="D40" s="13">
        <v>307</v>
      </c>
      <c r="E40" s="102">
        <v>20534.400000000001</v>
      </c>
      <c r="F40" s="102">
        <v>20221.3</v>
      </c>
      <c r="G40" s="14">
        <f t="shared" si="0"/>
        <v>98.475241545893709</v>
      </c>
    </row>
    <row r="41" spans="1:7" ht="45" customHeight="1" x14ac:dyDescent="0.25">
      <c r="A41" s="24">
        <v>36</v>
      </c>
      <c r="B41" s="59" t="s">
        <v>71</v>
      </c>
      <c r="C41" s="11" t="s">
        <v>142</v>
      </c>
      <c r="D41" s="13">
        <v>137</v>
      </c>
      <c r="E41" s="102">
        <v>8157.2</v>
      </c>
      <c r="F41" s="102">
        <v>7772.5</v>
      </c>
      <c r="G41" s="14">
        <f t="shared" si="0"/>
        <v>95.283920953268279</v>
      </c>
    </row>
    <row r="42" spans="1:7" ht="45" customHeight="1" x14ac:dyDescent="0.25">
      <c r="A42" s="24">
        <v>37</v>
      </c>
      <c r="B42" s="59" t="s">
        <v>72</v>
      </c>
      <c r="C42" s="11" t="s">
        <v>142</v>
      </c>
      <c r="D42" s="13">
        <v>331</v>
      </c>
      <c r="E42" s="102">
        <v>19336.900000000001</v>
      </c>
      <c r="F42" s="102">
        <v>19322.900000000001</v>
      </c>
      <c r="G42" s="14">
        <f t="shared" si="0"/>
        <v>99.927599563528801</v>
      </c>
    </row>
    <row r="43" spans="1:7" ht="45" customHeight="1" x14ac:dyDescent="0.25">
      <c r="A43" s="24">
        <v>38</v>
      </c>
      <c r="B43" s="59" t="s">
        <v>73</v>
      </c>
      <c r="C43" s="11" t="s">
        <v>142</v>
      </c>
      <c r="D43" s="13">
        <v>124</v>
      </c>
      <c r="E43" s="102">
        <v>7515.5</v>
      </c>
      <c r="F43" s="102">
        <v>7515.5</v>
      </c>
      <c r="G43" s="14">
        <f t="shared" si="0"/>
        <v>100</v>
      </c>
    </row>
    <row r="44" spans="1:7" ht="45" customHeight="1" x14ac:dyDescent="0.25">
      <c r="A44" s="24"/>
      <c r="B44" s="39"/>
      <c r="C44" s="40" t="s">
        <v>99</v>
      </c>
      <c r="D44" s="42">
        <f>SUM(D6:D43)</f>
        <v>8907</v>
      </c>
      <c r="E44" s="149">
        <f>SUM(E6:E43)</f>
        <v>568921.50000000012</v>
      </c>
      <c r="F44" s="149">
        <f>SUM(F6:F43)</f>
        <v>562871.41</v>
      </c>
      <c r="G44" s="14">
        <f t="shared" si="0"/>
        <v>98.936568577562966</v>
      </c>
    </row>
    <row r="45" spans="1:7" ht="60" customHeight="1" x14ac:dyDescent="0.25">
      <c r="B45" s="81" t="s">
        <v>133</v>
      </c>
      <c r="C45" s="81"/>
      <c r="D45" s="54"/>
      <c r="E45" s="83" t="s">
        <v>134</v>
      </c>
      <c r="F45" s="83"/>
      <c r="G45" s="83"/>
    </row>
    <row r="46" spans="1:7" ht="51" customHeight="1" x14ac:dyDescent="0.25">
      <c r="B46" s="81" t="s">
        <v>144</v>
      </c>
      <c r="C46" s="81"/>
      <c r="D46" s="54"/>
      <c r="E46" s="83" t="s">
        <v>136</v>
      </c>
      <c r="F46" s="83"/>
      <c r="G46" s="83"/>
    </row>
    <row r="47" spans="1:7" ht="15.75" x14ac:dyDescent="0.25">
      <c r="B47" s="3"/>
      <c r="C47" s="3"/>
      <c r="D47" s="3"/>
      <c r="E47" s="3"/>
      <c r="F47" s="3"/>
      <c r="G47" s="3"/>
    </row>
  </sheetData>
  <mergeCells count="6">
    <mergeCell ref="B2:G2"/>
    <mergeCell ref="A3:G3"/>
    <mergeCell ref="B45:C45"/>
    <mergeCell ref="E45:G45"/>
    <mergeCell ref="B46:C46"/>
    <mergeCell ref="E46:G46"/>
  </mergeCells>
  <pageMargins left="0.39370078740157483" right="0" top="0.19685039370078741" bottom="0.19685039370078741" header="0.11811023622047245" footer="0.1181102362204724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B27" sqref="B27:N32"/>
    </sheetView>
  </sheetViews>
  <sheetFormatPr defaultRowHeight="15" outlineLevelCol="1" x14ac:dyDescent="0.25"/>
  <cols>
    <col min="1" max="1" width="5.85546875" customWidth="1"/>
    <col min="2" max="2" width="21.42578125" customWidth="1"/>
    <col min="3" max="3" width="38.140625" customWidth="1"/>
    <col min="4" max="4" width="10.7109375" hidden="1" customWidth="1"/>
    <col min="5" max="5" width="11.140625" hidden="1" customWidth="1" outlineLevel="1"/>
    <col min="6" max="6" width="12.28515625" customWidth="1" outlineLevel="1"/>
    <col min="7" max="7" width="8.85546875" hidden="1" customWidth="1" outlineLevel="1"/>
    <col min="8" max="8" width="8.85546875" customWidth="1" outlineLevel="1"/>
    <col min="10" max="13" width="9.140625" hidden="1" customWidth="1"/>
    <col min="14" max="14" width="11.5703125" bestFit="1" customWidth="1"/>
  </cols>
  <sheetData>
    <row r="1" spans="1:14" ht="25.5" customHeight="1" x14ac:dyDescent="0.25">
      <c r="D1" s="64"/>
      <c r="E1" s="64"/>
      <c r="F1" s="64"/>
      <c r="G1" s="64"/>
      <c r="H1" s="62"/>
    </row>
    <row r="2" spans="1:14" ht="39" customHeight="1" x14ac:dyDescent="0.25">
      <c r="B2" s="65" t="s">
        <v>145</v>
      </c>
      <c r="C2" s="65"/>
      <c r="D2" s="65"/>
      <c r="E2" s="65"/>
      <c r="F2" s="65"/>
      <c r="G2" s="65"/>
      <c r="H2" s="63"/>
    </row>
    <row r="3" spans="1:14" ht="21.75" customHeight="1" x14ac:dyDescent="0.25">
      <c r="B3" s="1"/>
      <c r="C3" s="1"/>
      <c r="D3" s="1"/>
      <c r="E3" s="1"/>
      <c r="F3" s="1"/>
      <c r="G3" s="1"/>
      <c r="H3" s="1"/>
      <c r="N3" t="s">
        <v>123</v>
      </c>
    </row>
    <row r="4" spans="1:14" ht="20.25" customHeight="1" x14ac:dyDescent="0.25">
      <c r="A4" s="68" t="s">
        <v>25</v>
      </c>
      <c r="B4" s="69"/>
      <c r="C4" s="69"/>
      <c r="D4" s="69"/>
      <c r="E4" s="69"/>
      <c r="F4" s="69"/>
      <c r="G4" s="69"/>
      <c r="H4" s="154"/>
    </row>
    <row r="5" spans="1:14" ht="171.75" customHeight="1" x14ac:dyDescent="0.25">
      <c r="A5" s="6" t="s">
        <v>19</v>
      </c>
      <c r="B5" s="8" t="s">
        <v>103</v>
      </c>
      <c r="C5" s="8" t="s">
        <v>0</v>
      </c>
      <c r="D5" s="8" t="s">
        <v>95</v>
      </c>
      <c r="E5" s="8" t="s">
        <v>96</v>
      </c>
      <c r="F5" s="8" t="s">
        <v>97</v>
      </c>
      <c r="G5" s="8" t="s">
        <v>97</v>
      </c>
      <c r="H5" s="8" t="s">
        <v>124</v>
      </c>
      <c r="I5" s="8" t="s">
        <v>125</v>
      </c>
      <c r="J5" s="8" t="s">
        <v>146</v>
      </c>
      <c r="K5" s="8" t="s">
        <v>147</v>
      </c>
      <c r="L5" s="8" t="s">
        <v>148</v>
      </c>
      <c r="M5" s="8" t="s">
        <v>149</v>
      </c>
      <c r="N5" s="136" t="s">
        <v>131</v>
      </c>
    </row>
    <row r="6" spans="1:14" ht="15.75" customHeight="1" x14ac:dyDescent="0.25">
      <c r="A6" s="7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7</v>
      </c>
      <c r="I6" s="7">
        <v>8</v>
      </c>
      <c r="J6" s="7"/>
      <c r="K6" s="7"/>
      <c r="L6" s="7"/>
      <c r="M6" s="7"/>
      <c r="N6" s="7">
        <v>9</v>
      </c>
    </row>
    <row r="7" spans="1:14" ht="36.75" hidden="1" customHeight="1" x14ac:dyDescent="0.25">
      <c r="A7" s="57"/>
      <c r="B7" s="46"/>
      <c r="C7" s="45" t="s">
        <v>4</v>
      </c>
      <c r="D7" s="47" t="s">
        <v>5</v>
      </c>
      <c r="E7" s="42" t="e">
        <f>#REF!+#REF!+#REF!+#REF!+#REF!+#REF!+#REF!+#REF!+#REF!+#REF!+#REF!+#REF!+#REF!+#REF!+#REF!+#REF!+#REF!+#REF!+#REF!+#REF!</f>
        <v>#REF!</v>
      </c>
      <c r="F7" s="42" t="e">
        <f>#REF!+#REF!+#REF!+#REF!+#REF!+#REF!+#REF!+#REF!+#REF!+#REF!+#REF!+#REF!+#REF!+#REF!+#REF!+#REF!+#REF!+#REF!+#REF!+#REF!</f>
        <v>#REF!</v>
      </c>
      <c r="G7" s="43" t="e">
        <f>F7/E7*100</f>
        <v>#REF!</v>
      </c>
      <c r="H7" s="43"/>
      <c r="I7" s="7">
        <f>SUM(J7:M7)</f>
        <v>0</v>
      </c>
      <c r="J7" s="7"/>
      <c r="K7" s="7"/>
      <c r="L7" s="7"/>
      <c r="M7" s="7"/>
    </row>
    <row r="8" spans="1:14" ht="35.25" hidden="1" customHeight="1" x14ac:dyDescent="0.25">
      <c r="A8" s="57"/>
      <c r="B8" s="46"/>
      <c r="C8" s="45" t="s">
        <v>6</v>
      </c>
      <c r="D8" s="47" t="s">
        <v>5</v>
      </c>
      <c r="E8" s="42" t="e">
        <f>#REF!+#REF!+#REF!+#REF!+#REF!+#REF!+#REF!+#REF!+#REF!+#REF!+#REF!+#REF!+#REF!+#REF!+#REF!+#REF!+#REF!+#REF!+#REF!+#REF!</f>
        <v>#REF!</v>
      </c>
      <c r="F8" s="42" t="e">
        <f>#REF!+#REF!+#REF!+#REF!+#REF!+#REF!+#REF!+#REF!+#REF!+#REF!+#REF!+#REF!+#REF!+#REF!+#REF!+#REF!+#REF!+#REF!+#REF!+#REF!</f>
        <v>#REF!</v>
      </c>
      <c r="G8" s="43" t="e">
        <f>F8/E8*100</f>
        <v>#REF!</v>
      </c>
      <c r="H8" s="43"/>
      <c r="I8" s="7">
        <f>SUM(J8:M8)</f>
        <v>0</v>
      </c>
      <c r="J8" s="7"/>
      <c r="K8" s="7"/>
      <c r="L8" s="7"/>
      <c r="M8" s="7"/>
    </row>
    <row r="9" spans="1:14" ht="37.5" hidden="1" customHeight="1" x14ac:dyDescent="0.25">
      <c r="A9" s="57"/>
      <c r="B9" s="46"/>
      <c r="C9" s="45" t="s">
        <v>7</v>
      </c>
      <c r="D9" s="47" t="s">
        <v>5</v>
      </c>
      <c r="E9" s="42" t="e">
        <f>#REF!+#REF!+#REF!+#REF!+#REF!+#REF!+#REF!+#REF!+#REF!+#REF!+#REF!+#REF!+#REF!+#REF!+#REF!+#REF!+#REF!+#REF!+#REF!+#REF!</f>
        <v>#REF!</v>
      </c>
      <c r="F9" s="42" t="e">
        <f>#REF!+#REF!+#REF!+#REF!+#REF!+#REF!+#REF!+#REF!+#REF!+#REF!+#REF!+#REF!+#REF!+#REF!+#REF!+#REF!+#REF!+#REF!+#REF!+#REF!</f>
        <v>#REF!</v>
      </c>
      <c r="G9" s="43" t="e">
        <f>F9/E9*100</f>
        <v>#REF!</v>
      </c>
      <c r="H9" s="43"/>
      <c r="I9" s="7">
        <f>SUM(J9:M9)</f>
        <v>0</v>
      </c>
      <c r="J9" s="7"/>
      <c r="K9" s="7"/>
      <c r="L9" s="7"/>
      <c r="M9" s="7"/>
    </row>
    <row r="10" spans="1:14" ht="41.25" customHeight="1" x14ac:dyDescent="0.25">
      <c r="A10" s="7"/>
      <c r="B10" s="80" t="s">
        <v>9</v>
      </c>
      <c r="C10" s="80"/>
      <c r="D10" s="80"/>
      <c r="E10" s="80"/>
      <c r="F10" s="80"/>
      <c r="G10" s="80"/>
      <c r="H10" s="155"/>
    </row>
    <row r="11" spans="1:14" ht="65.099999999999994" customHeight="1" x14ac:dyDescent="0.25">
      <c r="A11" s="24">
        <v>59</v>
      </c>
      <c r="B11" s="59" t="s">
        <v>83</v>
      </c>
      <c r="C11" s="19" t="s">
        <v>10</v>
      </c>
      <c r="D11" s="25" t="s">
        <v>2</v>
      </c>
      <c r="E11" s="13">
        <v>1015</v>
      </c>
      <c r="F11" s="13">
        <v>990</v>
      </c>
      <c r="G11" s="14">
        <f t="shared" ref="G11:G20" si="0">F11/E11*100</f>
        <v>97.536945812807886</v>
      </c>
      <c r="H11" s="14">
        <f>J11+K11</f>
        <v>12824.599999999999</v>
      </c>
      <c r="I11" s="7">
        <f>L11+M11</f>
        <v>12802.5</v>
      </c>
      <c r="J11" s="7">
        <v>9849.9</v>
      </c>
      <c r="K11" s="7">
        <v>2974.7</v>
      </c>
      <c r="L11" s="7">
        <v>9849.9</v>
      </c>
      <c r="M11" s="7">
        <v>2952.6</v>
      </c>
      <c r="N11" s="139">
        <f>I11/H11*100</f>
        <v>99.827674937230029</v>
      </c>
    </row>
    <row r="12" spans="1:14" ht="65.099999999999994" customHeight="1" x14ac:dyDescent="0.25">
      <c r="A12" s="24">
        <v>60</v>
      </c>
      <c r="B12" s="61" t="s">
        <v>84</v>
      </c>
      <c r="C12" s="19" t="s">
        <v>10</v>
      </c>
      <c r="D12" s="25" t="s">
        <v>2</v>
      </c>
      <c r="E12" s="13">
        <v>1020</v>
      </c>
      <c r="F12" s="13">
        <v>987</v>
      </c>
      <c r="G12" s="14">
        <f t="shared" si="0"/>
        <v>96.764705882352942</v>
      </c>
      <c r="H12" s="14">
        <f t="shared" ref="H12:H20" si="1">J12+K12</f>
        <v>12207.1</v>
      </c>
      <c r="I12" s="7">
        <f t="shared" ref="I12:I20" si="2">L12+M12</f>
        <v>11984.300000000001</v>
      </c>
      <c r="J12" s="7">
        <v>9375.7000000000007</v>
      </c>
      <c r="K12" s="7">
        <v>2831.4</v>
      </c>
      <c r="L12" s="7">
        <v>9375.7000000000007</v>
      </c>
      <c r="M12" s="7">
        <v>2608.6</v>
      </c>
      <c r="N12" s="139">
        <f t="shared" ref="N12:N23" si="3">I12/H12*100</f>
        <v>98.174832679342359</v>
      </c>
    </row>
    <row r="13" spans="1:14" ht="65.099999999999994" customHeight="1" x14ac:dyDescent="0.25">
      <c r="A13" s="24">
        <v>61</v>
      </c>
      <c r="B13" s="59" t="s">
        <v>85</v>
      </c>
      <c r="C13" s="19" t="s">
        <v>10</v>
      </c>
      <c r="D13" s="25" t="s">
        <v>2</v>
      </c>
      <c r="E13" s="13">
        <v>588</v>
      </c>
      <c r="F13" s="13">
        <v>593</v>
      </c>
      <c r="G13" s="14">
        <f t="shared" si="0"/>
        <v>100.85034013605443</v>
      </c>
      <c r="H13" s="14">
        <f t="shared" si="1"/>
        <v>9088.2000000000007</v>
      </c>
      <c r="I13" s="7">
        <f t="shared" si="2"/>
        <v>8951.1</v>
      </c>
      <c r="J13" s="7">
        <v>6980.2</v>
      </c>
      <c r="K13" s="7">
        <v>2108</v>
      </c>
      <c r="L13" s="7">
        <v>6880.1</v>
      </c>
      <c r="M13" s="7">
        <v>2071</v>
      </c>
      <c r="N13" s="139">
        <f t="shared" si="3"/>
        <v>98.491450452234758</v>
      </c>
    </row>
    <row r="14" spans="1:14" ht="65.099999999999994" customHeight="1" x14ac:dyDescent="0.25">
      <c r="A14" s="24">
        <v>62</v>
      </c>
      <c r="B14" s="59" t="s">
        <v>86</v>
      </c>
      <c r="C14" s="19" t="s">
        <v>10</v>
      </c>
      <c r="D14" s="25" t="s">
        <v>2</v>
      </c>
      <c r="E14" s="13">
        <v>560</v>
      </c>
      <c r="F14" s="13">
        <v>560</v>
      </c>
      <c r="G14" s="14">
        <f t="shared" si="0"/>
        <v>100</v>
      </c>
      <c r="H14" s="14">
        <f t="shared" si="1"/>
        <v>9870.7000000000007</v>
      </c>
      <c r="I14" s="7">
        <f t="shared" si="2"/>
        <v>9571.4</v>
      </c>
      <c r="J14" s="7">
        <v>7581.2</v>
      </c>
      <c r="K14" s="7">
        <v>2289.5</v>
      </c>
      <c r="L14" s="7">
        <v>7514.2</v>
      </c>
      <c r="M14" s="7">
        <v>2057.1999999999998</v>
      </c>
      <c r="N14" s="139">
        <f t="shared" si="3"/>
        <v>96.967793570871351</v>
      </c>
    </row>
    <row r="15" spans="1:14" ht="65.099999999999994" customHeight="1" x14ac:dyDescent="0.25">
      <c r="A15" s="24">
        <v>63</v>
      </c>
      <c r="B15" s="59" t="s">
        <v>87</v>
      </c>
      <c r="C15" s="19" t="s">
        <v>10</v>
      </c>
      <c r="D15" s="25" t="s">
        <v>2</v>
      </c>
      <c r="E15" s="13">
        <v>643</v>
      </c>
      <c r="F15" s="13">
        <v>643</v>
      </c>
      <c r="G15" s="14">
        <f t="shared" si="0"/>
        <v>100</v>
      </c>
      <c r="H15" s="14">
        <f t="shared" si="1"/>
        <v>5359.7</v>
      </c>
      <c r="I15" s="7">
        <f t="shared" si="2"/>
        <v>5260.2</v>
      </c>
      <c r="J15" s="7">
        <v>4116.5</v>
      </c>
      <c r="K15" s="7">
        <v>1243.2</v>
      </c>
      <c r="L15" s="7">
        <v>4107.3999999999996</v>
      </c>
      <c r="M15" s="7">
        <v>1152.8</v>
      </c>
      <c r="N15" s="139">
        <f t="shared" si="3"/>
        <v>98.143552810791647</v>
      </c>
    </row>
    <row r="16" spans="1:14" ht="65.099999999999994" customHeight="1" x14ac:dyDescent="0.25">
      <c r="A16" s="24">
        <v>64</v>
      </c>
      <c r="B16" s="59" t="s">
        <v>88</v>
      </c>
      <c r="C16" s="19" t="s">
        <v>10</v>
      </c>
      <c r="D16" s="25" t="s">
        <v>2</v>
      </c>
      <c r="E16" s="13">
        <v>700</v>
      </c>
      <c r="F16" s="13">
        <v>700</v>
      </c>
      <c r="G16" s="14">
        <f t="shared" si="0"/>
        <v>100</v>
      </c>
      <c r="H16" s="14">
        <f t="shared" si="1"/>
        <v>9481.2999999999993</v>
      </c>
      <c r="I16" s="7">
        <f t="shared" si="2"/>
        <v>9201.4</v>
      </c>
      <c r="J16" s="7">
        <v>7282</v>
      </c>
      <c r="K16" s="7">
        <v>2199.3000000000002</v>
      </c>
      <c r="L16" s="7">
        <v>7203.2</v>
      </c>
      <c r="M16" s="7">
        <v>1998.2</v>
      </c>
      <c r="N16" s="139">
        <f t="shared" si="3"/>
        <v>97.047873181947637</v>
      </c>
    </row>
    <row r="17" spans="1:14" ht="65.099999999999994" customHeight="1" x14ac:dyDescent="0.25">
      <c r="A17" s="24">
        <v>65</v>
      </c>
      <c r="B17" s="59" t="s">
        <v>89</v>
      </c>
      <c r="C17" s="19" t="s">
        <v>10</v>
      </c>
      <c r="D17" s="25" t="s">
        <v>2</v>
      </c>
      <c r="E17" s="13">
        <v>3622</v>
      </c>
      <c r="F17" s="13">
        <v>3622</v>
      </c>
      <c r="G17" s="14">
        <f>F17/E17*100</f>
        <v>100</v>
      </c>
      <c r="H17" s="14">
        <f t="shared" si="1"/>
        <v>22762.5</v>
      </c>
      <c r="I17" s="7">
        <f t="shared" si="2"/>
        <v>22084.600000000002</v>
      </c>
      <c r="J17" s="7">
        <v>17480</v>
      </c>
      <c r="K17" s="7">
        <v>5282.5</v>
      </c>
      <c r="L17" s="7">
        <v>17329.900000000001</v>
      </c>
      <c r="M17" s="7">
        <v>4754.7</v>
      </c>
      <c r="N17" s="139">
        <f t="shared" si="3"/>
        <v>97.021856123009343</v>
      </c>
    </row>
    <row r="18" spans="1:14" ht="65.25" customHeight="1" x14ac:dyDescent="0.25">
      <c r="A18" s="24">
        <v>66</v>
      </c>
      <c r="B18" s="20" t="s">
        <v>90</v>
      </c>
      <c r="C18" s="19" t="s">
        <v>10</v>
      </c>
      <c r="D18" s="25" t="s">
        <v>2</v>
      </c>
      <c r="E18" s="21">
        <v>2200</v>
      </c>
      <c r="F18" s="21">
        <v>2200</v>
      </c>
      <c r="G18" s="14">
        <f t="shared" si="0"/>
        <v>100</v>
      </c>
      <c r="H18" s="14">
        <f t="shared" si="1"/>
        <v>19773.400000000001</v>
      </c>
      <c r="I18" s="7">
        <f t="shared" si="2"/>
        <v>19327</v>
      </c>
      <c r="J18" s="7">
        <v>15204.9</v>
      </c>
      <c r="K18" s="7">
        <v>4568.5</v>
      </c>
      <c r="L18" s="7">
        <v>15134.1</v>
      </c>
      <c r="M18" s="7">
        <v>4192.8999999999996</v>
      </c>
      <c r="N18" s="139">
        <f t="shared" si="3"/>
        <v>97.742421637148894</v>
      </c>
    </row>
    <row r="19" spans="1:14" ht="104.25" customHeight="1" x14ac:dyDescent="0.25">
      <c r="A19" s="24">
        <v>67</v>
      </c>
      <c r="B19" s="19" t="s">
        <v>91</v>
      </c>
      <c r="C19" s="19" t="s">
        <v>10</v>
      </c>
      <c r="D19" s="25" t="s">
        <v>2</v>
      </c>
      <c r="E19" s="21">
        <v>1685</v>
      </c>
      <c r="F19" s="21">
        <v>1685</v>
      </c>
      <c r="G19" s="14">
        <f t="shared" si="0"/>
        <v>100</v>
      </c>
      <c r="H19" s="14">
        <f t="shared" si="1"/>
        <v>11410</v>
      </c>
      <c r="I19" s="7">
        <f t="shared" si="2"/>
        <v>11110.900000000001</v>
      </c>
      <c r="J19" s="7">
        <v>8763.1</v>
      </c>
      <c r="K19" s="7">
        <v>2646.9</v>
      </c>
      <c r="L19" s="7">
        <v>8713.1</v>
      </c>
      <c r="M19" s="7">
        <v>2397.8000000000002</v>
      </c>
      <c r="N19" s="139">
        <f t="shared" si="3"/>
        <v>97.378615249780907</v>
      </c>
    </row>
    <row r="20" spans="1:14" ht="52.5" customHeight="1" x14ac:dyDescent="0.25">
      <c r="A20" s="48"/>
      <c r="B20" s="19"/>
      <c r="C20" s="49" t="s">
        <v>101</v>
      </c>
      <c r="D20" s="25"/>
      <c r="E20" s="50">
        <f>SUM(E11:E19)</f>
        <v>12033</v>
      </c>
      <c r="F20" s="50">
        <f>SUM(F11:F19)</f>
        <v>11980</v>
      </c>
      <c r="G20" s="14">
        <f t="shared" si="0"/>
        <v>99.559544585722591</v>
      </c>
      <c r="H20" s="101">
        <f t="shared" si="1"/>
        <v>112777.5</v>
      </c>
      <c r="I20" s="156">
        <f t="shared" si="2"/>
        <v>110293.40000000001</v>
      </c>
      <c r="J20" s="50">
        <f>SUM(J11:J19)</f>
        <v>86633.5</v>
      </c>
      <c r="K20" s="50">
        <f>SUM(K11:K19)</f>
        <v>26144.000000000004</v>
      </c>
      <c r="L20" s="50">
        <f>SUM(L11:L19)</f>
        <v>86107.6</v>
      </c>
      <c r="M20" s="50">
        <f>SUM(M11:M19)</f>
        <v>24185.8</v>
      </c>
      <c r="N20" s="139">
        <f t="shared" si="3"/>
        <v>97.797344328434306</v>
      </c>
    </row>
    <row r="21" spans="1:14" ht="51" customHeight="1" x14ac:dyDescent="0.25">
      <c r="A21" s="85" t="s">
        <v>11</v>
      </c>
      <c r="B21" s="86"/>
      <c r="C21" s="86"/>
      <c r="D21" s="86"/>
      <c r="E21" s="86"/>
      <c r="F21" s="86"/>
      <c r="G21" s="87"/>
      <c r="H21" s="154"/>
      <c r="N21" s="157"/>
    </row>
    <row r="22" spans="1:14" ht="103.5" customHeight="1" x14ac:dyDescent="0.25">
      <c r="A22" s="37">
        <v>68</v>
      </c>
      <c r="B22" s="36" t="s">
        <v>92</v>
      </c>
      <c r="C22" s="61" t="s">
        <v>17</v>
      </c>
      <c r="D22" s="33" t="s">
        <v>23</v>
      </c>
      <c r="E22" s="28">
        <v>3800</v>
      </c>
      <c r="F22" s="28">
        <v>3800</v>
      </c>
      <c r="G22" s="27">
        <f>F22/E22*100</f>
        <v>100</v>
      </c>
      <c r="H22" s="27">
        <f>3497.3+1050.9</f>
        <v>4548.2000000000007</v>
      </c>
      <c r="I22" s="27">
        <f>3497.3+968.9</f>
        <v>4466.2</v>
      </c>
      <c r="J22" s="7"/>
      <c r="K22" s="7"/>
      <c r="L22" s="7"/>
      <c r="M22" s="7"/>
      <c r="N22" s="158">
        <f>I22/H22*100</f>
        <v>98.197088958269191</v>
      </c>
    </row>
    <row r="23" spans="1:14" ht="57.75" hidden="1" customHeight="1" x14ac:dyDescent="0.25">
      <c r="A23" s="159"/>
      <c r="B23" s="160"/>
      <c r="C23" s="61" t="s">
        <v>120</v>
      </c>
      <c r="D23" s="161" t="s">
        <v>23</v>
      </c>
      <c r="E23" s="162">
        <v>108</v>
      </c>
      <c r="F23" s="162">
        <v>122</v>
      </c>
      <c r="G23" s="27">
        <f>F23/E23*100</f>
        <v>112.96296296296295</v>
      </c>
      <c r="H23" s="27"/>
      <c r="I23" s="7"/>
      <c r="J23" s="7"/>
      <c r="K23" s="7"/>
      <c r="L23" s="7"/>
      <c r="M23" s="7"/>
      <c r="N23" s="139" t="e">
        <f t="shared" si="3"/>
        <v>#DIV/0!</v>
      </c>
    </row>
    <row r="24" spans="1:14" ht="87" customHeight="1" x14ac:dyDescent="0.25">
      <c r="A24" s="24">
        <v>69</v>
      </c>
      <c r="B24" s="22" t="s">
        <v>93</v>
      </c>
      <c r="C24" s="29" t="s">
        <v>12</v>
      </c>
      <c r="D24" s="26" t="s">
        <v>2</v>
      </c>
      <c r="E24" s="28">
        <v>480</v>
      </c>
      <c r="F24" s="28">
        <v>480</v>
      </c>
      <c r="G24" s="27">
        <f>F24/E24*100</f>
        <v>100</v>
      </c>
      <c r="H24" s="27">
        <f>2459.4+740.4</f>
        <v>3199.8</v>
      </c>
      <c r="I24" s="27">
        <f>2459.4+740.4</f>
        <v>3199.8</v>
      </c>
      <c r="J24" s="7"/>
      <c r="K24" s="7"/>
      <c r="L24" s="7"/>
      <c r="M24" s="7"/>
      <c r="N24" s="158">
        <f>I24/H24*100</f>
        <v>100</v>
      </c>
    </row>
    <row r="25" spans="1:14" ht="201.75" customHeight="1" x14ac:dyDescent="0.25">
      <c r="A25" s="30">
        <v>70</v>
      </c>
      <c r="B25" s="26" t="s">
        <v>22</v>
      </c>
      <c r="C25" s="11" t="s">
        <v>21</v>
      </c>
      <c r="D25" s="32" t="s">
        <v>20</v>
      </c>
      <c r="E25" s="26"/>
      <c r="F25" s="26"/>
      <c r="G25" s="26"/>
      <c r="H25" s="26">
        <f>1932.2+538.6</f>
        <v>2470.8000000000002</v>
      </c>
      <c r="I25" s="163">
        <f>1932.2+537.4</f>
        <v>2469.6</v>
      </c>
      <c r="J25" s="7"/>
      <c r="K25" s="7"/>
      <c r="L25" s="7"/>
      <c r="M25" s="7"/>
      <c r="N25" s="158">
        <f>I25/H25*100</f>
        <v>99.951432734337047</v>
      </c>
    </row>
    <row r="26" spans="1:14" ht="15.75" x14ac:dyDescent="0.25">
      <c r="B26" s="2"/>
      <c r="C26" s="2"/>
      <c r="D26" s="2"/>
      <c r="E26" s="2"/>
      <c r="F26" s="2"/>
      <c r="G26" s="2"/>
      <c r="H26" s="2"/>
    </row>
    <row r="27" spans="1:14" ht="38.25" customHeight="1" x14ac:dyDescent="0.25">
      <c r="B27" s="81"/>
      <c r="C27" s="81"/>
      <c r="D27" s="83"/>
      <c r="E27" s="83"/>
      <c r="F27" s="83"/>
      <c r="G27" s="83"/>
      <c r="H27" s="2"/>
      <c r="I27" s="83"/>
      <c r="J27" s="83"/>
      <c r="K27" s="83"/>
      <c r="L27" s="83"/>
      <c r="M27" s="84"/>
      <c r="N27" s="84"/>
    </row>
    <row r="28" spans="1:14" ht="33.75" customHeight="1" x14ac:dyDescent="0.25">
      <c r="B28" s="81"/>
      <c r="C28" s="81"/>
      <c r="D28" s="23"/>
      <c r="E28" s="23"/>
      <c r="F28" s="23"/>
      <c r="G28" s="23"/>
      <c r="H28" s="2"/>
      <c r="I28" s="83"/>
      <c r="J28" s="83"/>
      <c r="K28" s="83"/>
      <c r="L28" s="83"/>
      <c r="M28" s="84"/>
      <c r="N28" s="84"/>
    </row>
    <row r="29" spans="1:14" ht="15.75" x14ac:dyDescent="0.25">
      <c r="B29" s="152"/>
      <c r="C29" s="152"/>
      <c r="D29" s="2"/>
      <c r="E29" s="2"/>
      <c r="F29" s="2"/>
      <c r="G29" s="2"/>
      <c r="H29" s="2"/>
    </row>
    <row r="30" spans="1:14" ht="15.75" x14ac:dyDescent="0.25">
      <c r="B30" s="131"/>
      <c r="C30" s="2"/>
      <c r="D30" s="2"/>
      <c r="E30" s="2"/>
      <c r="F30" s="2"/>
      <c r="G30" s="2"/>
      <c r="H30" s="2"/>
    </row>
    <row r="31" spans="1:14" ht="15.75" x14ac:dyDescent="0.25">
      <c r="B31" s="2"/>
      <c r="C31" s="2"/>
      <c r="D31" s="2"/>
      <c r="E31" s="2"/>
      <c r="F31" s="2"/>
      <c r="G31" s="2"/>
      <c r="H31" s="2"/>
    </row>
    <row r="32" spans="1:14" ht="15.75" x14ac:dyDescent="0.25">
      <c r="B32" s="2"/>
      <c r="C32" s="2"/>
      <c r="D32" s="2"/>
      <c r="E32" s="2"/>
      <c r="F32" s="2"/>
      <c r="G32" s="2"/>
      <c r="H32" s="2"/>
    </row>
    <row r="33" spans="2:8" ht="15.75" x14ac:dyDescent="0.25">
      <c r="B33" s="2"/>
      <c r="C33" s="2"/>
      <c r="D33" s="2"/>
      <c r="E33" s="2"/>
      <c r="F33" s="2"/>
      <c r="G33" s="2"/>
      <c r="H33" s="2"/>
    </row>
    <row r="34" spans="2:8" ht="15.75" x14ac:dyDescent="0.25">
      <c r="B34" s="2"/>
      <c r="C34" s="2"/>
      <c r="D34" s="2"/>
      <c r="E34" s="2"/>
      <c r="F34" s="2"/>
      <c r="G34" s="2"/>
      <c r="H34" s="2"/>
    </row>
  </sheetData>
  <mergeCells count="10">
    <mergeCell ref="I27:N27"/>
    <mergeCell ref="B28:C28"/>
    <mergeCell ref="I28:N28"/>
    <mergeCell ref="D1:G1"/>
    <mergeCell ref="B2:G2"/>
    <mergeCell ref="A4:G4"/>
    <mergeCell ref="B10:G10"/>
    <mergeCell ref="A21:G21"/>
    <mergeCell ref="B27:C27"/>
    <mergeCell ref="D27:G27"/>
  </mergeCells>
  <pageMargins left="0.19685039370078741" right="0.19685039370078741" top="0.39370078740157483" bottom="0.39370078740157483" header="0.11811023622047245" footer="0.118110236220472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Форма №1</vt:lpstr>
      <vt:lpstr>Форма №2</vt:lpstr>
      <vt:lpstr>Форма №3 школы</vt:lpstr>
      <vt:lpstr>Форма №3сады</vt:lpstr>
      <vt:lpstr>Форма3дополнит.образ</vt:lpstr>
      <vt:lpstr>'Форма №3сады'!Заголовки_для_печати</vt:lpstr>
      <vt:lpstr>Форма3дополнит.образ!Заголовки_для_печати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Глотко</dc:creator>
  <cp:lastModifiedBy>pochta</cp:lastModifiedBy>
  <cp:lastPrinted>2016-02-24T11:33:35Z</cp:lastPrinted>
  <dcterms:created xsi:type="dcterms:W3CDTF">2011-05-13T07:24:12Z</dcterms:created>
  <dcterms:modified xsi:type="dcterms:W3CDTF">2016-03-18T09:13:04Z</dcterms:modified>
</cp:coreProperties>
</file>