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9150"/>
  </bookViews>
  <sheets>
    <sheet name="01.10.2015" sheetId="4" r:id="rId1"/>
  </sheets>
  <definedNames>
    <definedName name="_xlnm.Print_Titles" localSheetId="0">'01.10.2015'!$6:$8</definedName>
    <definedName name="_xlnm.Print_Area" localSheetId="0">'01.10.2015'!$A$1:$K$106</definedName>
  </definedNames>
  <calcPr calcId="144525"/>
</workbook>
</file>

<file path=xl/calcChain.xml><?xml version="1.0" encoding="utf-8"?>
<calcChain xmlns="http://schemas.openxmlformats.org/spreadsheetml/2006/main">
  <c r="I78" i="4" l="1"/>
  <c r="I22" i="4"/>
  <c r="I68" i="4"/>
  <c r="I61" i="4" s="1"/>
  <c r="I20" i="4"/>
  <c r="G23" i="4"/>
  <c r="I21" i="4" l="1"/>
  <c r="J58" i="4"/>
  <c r="J62" i="4" l="1"/>
  <c r="J34" i="4"/>
  <c r="I33" i="4"/>
  <c r="I23" i="4"/>
  <c r="I9" i="4" s="1"/>
  <c r="S15" i="4"/>
  <c r="I70" i="4"/>
  <c r="I47" i="4"/>
  <c r="J20" i="4" l="1"/>
  <c r="G20" i="4"/>
  <c r="H20" i="4"/>
  <c r="J23" i="4" l="1"/>
  <c r="J9" i="4" s="1"/>
  <c r="H77" i="4"/>
  <c r="H75" i="4" s="1"/>
  <c r="G45" i="4"/>
  <c r="G33" i="4" s="1"/>
  <c r="H45" i="4"/>
  <c r="H33" i="4" s="1"/>
  <c r="H23" i="4"/>
  <c r="H9" i="4" s="1"/>
  <c r="G9" i="4"/>
  <c r="G77" i="4"/>
  <c r="G75" i="4" s="1"/>
  <c r="I77" i="4"/>
  <c r="J77" i="4"/>
  <c r="J75" i="4" s="1"/>
  <c r="H68" i="4"/>
  <c r="H61" i="4" s="1"/>
  <c r="G68" i="4"/>
  <c r="G61" i="4" s="1"/>
  <c r="J45" i="4"/>
  <c r="J33" i="4" s="1"/>
  <c r="K112" i="4"/>
  <c r="J111" i="4"/>
  <c r="I111" i="4"/>
  <c r="J110" i="4"/>
  <c r="I110" i="4"/>
  <c r="J61" i="4"/>
  <c r="J106" i="4" l="1"/>
  <c r="K111" i="4"/>
  <c r="I75" i="4"/>
  <c r="I106" i="4" s="1"/>
  <c r="H106" i="4"/>
  <c r="K110" i="4"/>
  <c r="G106" i="4"/>
  <c r="J109" i="4"/>
  <c r="K109" i="4" s="1"/>
  <c r="J108" i="4" l="1"/>
  <c r="K108" i="4" s="1"/>
</calcChain>
</file>

<file path=xl/sharedStrings.xml><?xml version="1.0" encoding="utf-8"?>
<sst xmlns="http://schemas.openxmlformats.org/spreadsheetml/2006/main" count="384" uniqueCount="246">
  <si>
    <t>№ п/п</t>
  </si>
  <si>
    <t>Подпрограмма 1 «Дошкольное образование»</t>
  </si>
  <si>
    <t>Заместитель начальника Управления образования г.Волгодонска Е.Н.Тимохина</t>
  </si>
  <si>
    <t xml:space="preserve">Мониторинг создания дополнительных мест в муниципальных дошкольных образовательных учреждениях г.Волгодонска </t>
  </si>
  <si>
    <t>Уменьшение численности детей 3 - 7 лет, состоящих в очереди на получение места в дошкольном образовательном учреждении</t>
  </si>
  <si>
    <t>финансирование не требуется</t>
  </si>
  <si>
    <t>Оснащение оборудованием и инвентарем  дошкольных образовательных учреждений г.Волгодонска</t>
  </si>
  <si>
    <t>Укрепление материально-технической базы дошкольных образовательных учреждений г.Волгодонска</t>
  </si>
  <si>
    <t>Мониторинг внедрения федеральных государственных образовательных стандартов дошкольного образования</t>
  </si>
  <si>
    <t>Заместитель начальника Управления образования г.Волгодонска Л.В.Семенова</t>
  </si>
  <si>
    <t>Внедрение федерального государственного стандарта дошкольного образования в  дошкольных образовательных учреждениях г.Волгодонска</t>
  </si>
  <si>
    <t>финансирования не требуется</t>
  </si>
  <si>
    <t>Кадровое обеспечение системы дошкольного образования</t>
  </si>
  <si>
    <t>Увеличение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</t>
  </si>
  <si>
    <t>Руководители дошкольных образовательных учреждений</t>
  </si>
  <si>
    <t xml:space="preserve">Создание условий, обеспечивающих пожарную безопасность в дошкольных образовательных учреждениях 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</si>
  <si>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г.Волгодонска</t>
  </si>
  <si>
    <t>Улучшение систем обеспечения пожарной безопасности муниципальных дошкольных образовательных организаций</t>
  </si>
  <si>
    <t>Обучение ответственных лиц за пожарную безопасность по пожарному минимуму</t>
  </si>
  <si>
    <t>Обеспечение укомплектованности дошкольных образовательных учреждений обученными лицами, ответственными за пожарную безопасность в полном объеме</t>
  </si>
  <si>
    <t>X</t>
  </si>
  <si>
    <t>Подпрограмма 2 «Общее образование»</t>
  </si>
  <si>
    <t xml:space="preserve">Мониторинг введения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 </t>
  </si>
  <si>
    <t>Руководители общеобразовательных учреждений</t>
  </si>
  <si>
    <t>Введение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</t>
  </si>
  <si>
    <t>Обеспечение обучающихся общеобразовательных учреждений города 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</si>
  <si>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Обеспеченность обучающихся общеобразовательных учреждений г.Волгодонска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</si>
  <si>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Обеспечение повышения квалификации педагогических и управленческих кадров общеобразовательных учреждений города Волгодонска в соответствии с требованиями федеральных государственных образовательных стандартов общего образования</t>
  </si>
  <si>
    <t xml:space="preserve">Увеличение доли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</si>
  <si>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Мониторинг и сравнительный анализ результатов ЕГЭ общеобразовательных учреждений города Волгодонска</t>
  </si>
  <si>
    <t>Улучшение результатов единого государственного экзамена в общеобразовательных учреждениях города Волгодонска</t>
  </si>
  <si>
    <t>Создание условий, обеспечивающих пожарную безопасность в общеобразовательных учреждениях</t>
  </si>
  <si>
    <t>Проведение комплекса мероприятий по обеспечению пожарной безопасности общеобразовательных учреждений города Волгодонска</t>
  </si>
  <si>
    <t xml:space="preserve">Обеспечение пожарной безопасности общеобразовательных учреждений города Волгодонска </t>
  </si>
  <si>
    <t>Обеспечение укомплектованности общеобразовательных учреждений обученными лицами, ответственными за пожарную безопасность в полном объеме</t>
  </si>
  <si>
    <t>Основное мероприятие 2.3 Оплата услуг доступа к информационно - телекоммуникационной сети «Интернет»</t>
  </si>
  <si>
    <t>Получение доступа к информационно-телекоммуникационной сети «Интернет» общеобразовательными учреждениями</t>
  </si>
  <si>
    <t>Основное мероприятие 2.4 Реализация проекта «Всеобуч по плаванию»</t>
  </si>
  <si>
    <t>Создание условий для формирования мотивации у учащихся к здоровому образу жизни</t>
  </si>
  <si>
    <t>Основное мероприятие 2.5 Мероприятия по устройству ограждений территорий муниципальных общеобразовательных учреждений</t>
  </si>
  <si>
    <t>Обеспечение антитеррористической безопасности общеобразовательных учреждений города Волгодонска</t>
  </si>
  <si>
    <t>Основное мероприятие 2.6 Обеспечение бесплатным питанием детей в лагерях с дневным пребыванием детей</t>
  </si>
  <si>
    <t>Получение бесплатного питания детьми в лагерях с дневным пребыванием детей</t>
  </si>
  <si>
    <t>Подпрограмма 3 «Дополнительное образование детей»</t>
  </si>
  <si>
    <t>Основное мероприятие 3.1 Обеспечение гарантий предоставления доступного и качественного дополнительного образования детей</t>
  </si>
  <si>
    <t>Руководители учреждений дополнительного образования</t>
  </si>
  <si>
    <t>Обеспечение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</si>
  <si>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Обеспечение  повышения квалификации руководителей и педагогов учреждений дополнительного образования детей города Волгодонска</t>
  </si>
  <si>
    <t xml:space="preserve">Увеличение доли педагогических и руководящих работников учреждений дополнительного образования детей, прошедших повышение квалификации </t>
  </si>
  <si>
    <t>Проведение комплекса мероприятий по обеспечению пожарной безопасности учреждений дополнительного образования города Волгодонска</t>
  </si>
  <si>
    <t>Обеспечение пожарной безопасности учреждений дополнительного образования города Волгодонска</t>
  </si>
  <si>
    <t>Обеспечение укомплектованности учреждений дополнительного образования обученными лицами, ответственными за пожарную безопасность в полном объеме</t>
  </si>
  <si>
    <t>Подпрограмма 4 «Охрана семьи и детства, другие вопросы в сфере образования»</t>
  </si>
  <si>
    <t xml:space="preserve">Информационно-разъяснительная работа об обустройстве детей-сирот и мерах их социальной поддержки </t>
  </si>
  <si>
    <t>Начальник отдела опеки и попечительства М.В.Кочеткова</t>
  </si>
  <si>
    <t>Увеличение доли детей, оставшихся без попечения родителей,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семье), от количества выявленных детей, оставшихся без попечения родителей</t>
  </si>
  <si>
    <t>Организация и осуществление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</t>
  </si>
  <si>
    <t>Обеспечение функционирования отдела опеки и попечительства в соответствии со штатной численностью</t>
  </si>
  <si>
    <t>Обеспечение основных потребностей подопечных детей в одежде, продуктах питания, организации досуга</t>
  </si>
  <si>
    <t xml:space="preserve">Обеспечение детей-сирот, обучающихся в муниципальных общеобразовательных учреждениях, бесплатным проездом в городском транспорте </t>
  </si>
  <si>
    <t>Предоставление усыновителям, опекунам, приемным родителям мер государственной поддержки при приеме ребенка в семью за счет средств областного бюджета</t>
  </si>
  <si>
    <t>Обеспечение основных потребностей приемных детей в одежде, продуктах питания, организации досуга</t>
  </si>
  <si>
    <t>Предоставление усыновителям выплат единовременного пособия за счет средств областного бюджета</t>
  </si>
  <si>
    <t>Обеспечение основных потребностей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</si>
  <si>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Организация подготовки лиц, желающих принять на воспитание в семью ребенка, оставшегося  без попечения родителей</t>
  </si>
  <si>
    <t>Основное мероприятие 4.2 Обеспечение первичных мер пожарной безопасности</t>
  </si>
  <si>
    <t xml:space="preserve">Создание условий, обеспечивающих пожарную безопасность </t>
  </si>
  <si>
    <t xml:space="preserve">Проведение комплекса мероприятий по обеспечению пожарной безопасности </t>
  </si>
  <si>
    <t>Заместитель начальника Управления образования г.Волгодонска, Л.В.Семенова</t>
  </si>
  <si>
    <t>Своевременное снабжение программным и материально – техническим обеспечением Управления образования г.Волгодонска</t>
  </si>
  <si>
    <t>Заместители начальника Управления образования г.Волгодонска Е.Н.Тимохина, Л.В.Семенова</t>
  </si>
  <si>
    <t>Создание условий для реализации подпрограммы</t>
  </si>
  <si>
    <t>Включение работников Управления образования г.Волгодонска в программы повышения квалификации</t>
  </si>
  <si>
    <t xml:space="preserve">Денежное вознаграждение педагогических  работников  муниципальных общеобразовательных учреждений </t>
  </si>
  <si>
    <t>* - могут привлекаться средства федерального бюджета</t>
  </si>
  <si>
    <t>Основное мероприятие 1.1 Обеспечение гарантий предоставления доступного и качественного дошкольного образования</t>
  </si>
  <si>
    <t>Предоставление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</si>
  <si>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1.1.1</t>
  </si>
  <si>
    <t>1.1</t>
  </si>
  <si>
    <t xml:space="preserve">Заместитель начальника Управления образования г.Волгодонска Е.Н.Тимохина  Руководители МБДОУ                                                                                                                       </t>
  </si>
  <si>
    <t>1.1.2</t>
  </si>
  <si>
    <t>1.1.3</t>
  </si>
  <si>
    <t>Заместитель начальника Управления образования г.Волгодонска Л.В.Семенова  Руководители МБДОУ</t>
  </si>
  <si>
    <t>1.1.4</t>
  </si>
  <si>
    <t>Заместитель начальника Управления образования г.Волгодонска Л.В.Семенова Руководители МБДОУ</t>
  </si>
  <si>
    <t>1.2</t>
  </si>
  <si>
    <t>Основное мероприятие 1.2 Обеспечение первичных мер пожарной безопасности</t>
  </si>
  <si>
    <t>Заместитель начальника Управления образования г.Волгодонска Е.Н.Тимохина Руководители дошкольных образовательных учреждений</t>
  </si>
  <si>
    <t>1.2.1</t>
  </si>
  <si>
    <t>1.2.2</t>
  </si>
  <si>
    <t>1.3</t>
  </si>
  <si>
    <t xml:space="preserve">Заместитель начальника Управления образования г.Волгодонска Е.Н.Тимохина </t>
  </si>
  <si>
    <t>Заместитель начальника Управления образования г.Волгодонска  Е.Н.Тимохина</t>
  </si>
  <si>
    <t>1.4</t>
  </si>
  <si>
    <t xml:space="preserve">Контрольное событие программы       </t>
  </si>
  <si>
    <t>Основное мероприятие 2.1 Обеспечение гарантий предоставления доступного и качественного общего образования</t>
  </si>
  <si>
    <t>2.1</t>
  </si>
  <si>
    <t>2.1.1</t>
  </si>
  <si>
    <t>2.1.2</t>
  </si>
  <si>
    <t>2.1.3</t>
  </si>
  <si>
    <t>2.2</t>
  </si>
  <si>
    <t>Основное мероприятие 2.2 Обеспечение первичных мер пожарной безопасности</t>
  </si>
  <si>
    <t>2.2.1</t>
  </si>
  <si>
    <t>2.2.2</t>
  </si>
  <si>
    <t>2.3</t>
  </si>
  <si>
    <t>2.4</t>
  </si>
  <si>
    <t>2.5</t>
  </si>
  <si>
    <t xml:space="preserve">Контрольное событие программы         </t>
  </si>
  <si>
    <t>3.1</t>
  </si>
  <si>
    <t>3.1.1</t>
  </si>
  <si>
    <t>3.1.2</t>
  </si>
  <si>
    <t>Основное мероприятие 3.2 Обеспечение первичных мер пожарной безопасности</t>
  </si>
  <si>
    <t>3.2</t>
  </si>
  <si>
    <t>3.2.1</t>
  </si>
  <si>
    <t>3.2.2</t>
  </si>
  <si>
    <t xml:space="preserve">Контрольное событие  программы   </t>
  </si>
  <si>
    <t>4.1</t>
  </si>
  <si>
    <t>Основное мероприятие 4.1 Осуществление психолого - педагогического, программно - методического сопровождения деятельности муниципальных бюджетных учреждений</t>
  </si>
  <si>
    <t>Увеличение доли детей, оставшихся без попечения родителей, переданных на воспитание в семьи граждан Российской Федерации, до 85,0%, Обеспечение своевременного включения в сводный список детей-сирот и детей, оставшихся без попечения родителей, нуждающихся в получения жилья (100% нужд), увеличение количества детей, получивших психолого-педагогическую  и медико-социальную помощь</t>
  </si>
  <si>
    <t>Осуществле­ние полномочий по предоставлению мер социальной поддержки детей сирот и детей, оставшихся без попечения родителей, в части ежемесячной денежной выплаты опекунам (попечителям)</t>
  </si>
  <si>
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</si>
  <si>
    <t>Осуществление полномочий по назначению и выплате единовременного пособия при всех формах устройства детей,  лишенных родительского попечения, в семью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</si>
  <si>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</si>
  <si>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</si>
  <si>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Осуществление полномо­чий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общеобразовательныхучреждениях после достижения ими возраста 18 лет, предусмотренных частью 1 статьи 12.2 Областного закона "О социальной поддержке дет­ства в Ростовской области"</t>
  </si>
  <si>
    <t>Получение кандидатами в усыновители, опекуны, приемные родители навыков общения с детьми-сиротами, адекватного восприятия их поведения. Уменьшение количества отказов опекунов (попечителей) от подопечных детей.</t>
  </si>
  <si>
    <t>4.2</t>
  </si>
  <si>
    <t>4.2.1</t>
  </si>
  <si>
    <t>И.И.Юдина, В.Н.Уразовская, М.В.Кочеткова,  Г.Н.Мельничук</t>
  </si>
  <si>
    <t>4.2.2</t>
  </si>
  <si>
    <t>4.3</t>
  </si>
  <si>
    <t xml:space="preserve">Основное мероприятие 4.3 Информационное, программное и материально-техническое обеспечение </t>
  </si>
  <si>
    <t>4.4</t>
  </si>
  <si>
    <t>Основное мероприятие 4.4 Обеспечение реализации подпрограммы</t>
  </si>
  <si>
    <t>4.5</t>
  </si>
  <si>
    <t>Основное мероприятие 4.5 Организация повышения квалификации</t>
  </si>
  <si>
    <t>4.6</t>
  </si>
  <si>
    <t xml:space="preserve">Итого по муниципальной программе        </t>
  </si>
  <si>
    <t>Начальник отдела координации и контроля материально – технического обеспечения  образовательных учреждений                    Л.А. Мисник</t>
  </si>
  <si>
    <t>2.7</t>
  </si>
  <si>
    <t>Обеспечение пожарной безопасности Управления образования г.Волгодонска,                    МОУ центр ППРК «Гармония,                         МУ информационно-методический (ресурсный) центр г.Волгодонска</t>
  </si>
  <si>
    <t>Обеспечение укомплектованности Управления образования г.Волгодонска,                   МОУ центр ППРК «Гармония,                         МУ информационно-методический (ресурсный) центр г.Волгодонска обученными лицами, ответственными за пожарную безопасность в полном объеме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</si>
  <si>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</si>
  <si>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</si>
  <si>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</si>
  <si>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</si>
  <si>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</si>
  <si>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</si>
  <si>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</si>
  <si>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</si>
  <si>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</si>
  <si>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1.1.6</t>
  </si>
  <si>
    <t>Закупка энергосберегающих ламп</t>
  </si>
  <si>
    <t>2.1.6</t>
  </si>
  <si>
    <t>Заместитель начальника Управления образования г.Волгодонска Е.Н.Тимохина,                     В.Н.Уразовская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</si>
  <si>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     Руководители МБДОУ   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</si>
  <si>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Руководители общеобразовательных учреждений   </t>
  </si>
  <si>
    <t xml:space="preserve">Замена ламп накаливания на энергосберегающие, с целью снижения ежегодного объема потребления электрической  энергии 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</si>
  <si>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</si>
  <si>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</si>
  <si>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</si>
  <si>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</si>
  <si>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тыс.руб.</t>
  </si>
  <si>
    <t>предусмотрено муниципальной программой</t>
  </si>
  <si>
    <t xml:space="preserve">факт на отчетную дату </t>
  </si>
  <si>
    <t>Заключено конрактов на отчетную дату, тыс.руб.</t>
  </si>
  <si>
    <t>31.12.2014</t>
  </si>
  <si>
    <t>Х</t>
  </si>
  <si>
    <t>4.7</t>
  </si>
  <si>
    <t>Хоз.инвентарь + оснащение новых групп</t>
  </si>
  <si>
    <t>обучение</t>
  </si>
  <si>
    <t>все противопожарные мероприятия кроме обучение пожминимуму</t>
  </si>
  <si>
    <t>обучение пожминимуму</t>
  </si>
  <si>
    <t>Гармония+ИМРЦ без противопожарные мероприятий</t>
  </si>
  <si>
    <t>цел.ст. 907-0709-0642504-244</t>
  </si>
  <si>
    <t>Основ.мероприятие 4,4 Подпрограммы 4</t>
  </si>
  <si>
    <t>Аппарат+хоз.группа</t>
  </si>
  <si>
    <t>Основ.мер. 4,6</t>
  </si>
  <si>
    <t xml:space="preserve">Обучение  местный без пожарки </t>
  </si>
  <si>
    <t xml:space="preserve">Обучение без пожарки </t>
  </si>
  <si>
    <t>Создание условий, обеспечивающих пожарную безопасность в образовательных учреждениях</t>
  </si>
  <si>
    <t xml:space="preserve">город </t>
  </si>
  <si>
    <t>пожарка</t>
  </si>
  <si>
    <t xml:space="preserve">энергоэф </t>
  </si>
  <si>
    <t xml:space="preserve">обучение </t>
  </si>
  <si>
    <t xml:space="preserve">Панкова </t>
  </si>
  <si>
    <t>дополнительное образование + лагеря</t>
  </si>
  <si>
    <t>Оснащение вновь открываемых групп в дошкольных образовательных учреждениях</t>
  </si>
  <si>
    <t xml:space="preserve">Заместитель начальника Управления образования г.Волгодонска Е.Н.Тимохина                                 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</si>
  <si>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</t>
  </si>
  <si>
    <t xml:space="preserve">МБДОУ д/с "Аленушка",                         МБДОУ д/с "Вишенка",               МБДОУ д/с "Зоренька",    МБДОУ д/с "Кораблик",            МБДОУ д/с "Росинка",                МБДОУ д/с "Чебурашка",                                     МБДОУ д/с "Улыбка"                                            </t>
  </si>
  <si>
    <t>1.5</t>
  </si>
  <si>
    <t>Основное мероприятие 1.4. Мероприятия по модернизации региональных систем дошкольного образования</t>
  </si>
  <si>
    <t>Руководитель МБДОУ д/с "Жемчужинка"</t>
  </si>
  <si>
    <t xml:space="preserve">Создание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
</t>
  </si>
  <si>
    <t>31.12.2015</t>
  </si>
  <si>
    <t>Уменьшение численности детей, состоящих в очереди на получение места в дошкольном образовательном учреждении за счет возврата в систему дошкольного образования здания МБДОУ детского сада "Жемчужинка"</t>
  </si>
  <si>
    <t>Уменьшение численности детей, состоящих в очереди на получение места в дошкольном образовательном учреждении за счет открытия новых групп</t>
  </si>
  <si>
    <t xml:space="preserve">  </t>
  </si>
  <si>
    <t>Таблица 13</t>
  </si>
  <si>
    <t>ОТЧЕТ</t>
  </si>
  <si>
    <t>Ответственный  исполнитель, соисполнитель, участник (должность/ФИО)</t>
  </si>
  <si>
    <t>предусмотрено сводной бюджетной росписью</t>
  </si>
  <si>
    <t>31.12.2015 (1 раз в квартал)</t>
  </si>
  <si>
    <t>31.12.2015 (по мере необходимости)</t>
  </si>
  <si>
    <t>31.12.2015 (1 раз в полугодие)</t>
  </si>
  <si>
    <t>31.12.2015 (ежеквартально)</t>
  </si>
  <si>
    <t>Выполнение работ согласно графика работ на 2015 год</t>
  </si>
  <si>
    <t>МКУ «Департамент строительства»               А.Ф. Блажко</t>
  </si>
  <si>
    <t>строительство дошкольной образовательной организаций на 120 мест</t>
  </si>
  <si>
    <t xml:space="preserve">Основное мероприятие 1.3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элетрическим сетям строящегося детского сада по пер. Некрасов, д. 1 в городе Волгодонске                      </t>
  </si>
  <si>
    <t xml:space="preserve">сентябрь 2015                           </t>
  </si>
  <si>
    <t>строительство дошкольной образовательной организаций на 280 мест</t>
  </si>
  <si>
    <t>ноябрь 2015</t>
  </si>
  <si>
    <t>01.01.2015</t>
  </si>
  <si>
    <t>25.08.2015</t>
  </si>
  <si>
    <t>Количество воспитанников, которым предоставлена услуга по основной общеобразовательной программе дошкольного образования – 8458 чел.</t>
  </si>
  <si>
    <t xml:space="preserve">до 15.09.2015 </t>
  </si>
  <si>
    <t>до 01.10.2015</t>
  </si>
  <si>
    <t>до 15.10.2015</t>
  </si>
  <si>
    <t>01.01.201</t>
  </si>
  <si>
    <t>май 2015</t>
  </si>
  <si>
    <t>апрель 2015</t>
  </si>
  <si>
    <t>31.12.2015 (по отдельному графику)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</si>
  <si>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(полного) общего образования – 13881 чел. Количество воспитанников, которым предоставлена услуга по основной общеобразовательной программе дошкольного образования – 125 чел.</t>
  </si>
  <si>
    <t>Основное мероприятия 2.7 Организация и проведение мероприятий с детьми</t>
  </si>
  <si>
    <t>Увеличение доли одаренных и талантливых детей, обучающихся в общеобразовательных учреждениях, охваченных мероприятиями программ (проекта) системы выявления и поддержки одаренных детей и тлантливой молодежи</t>
  </si>
  <si>
    <t>3.4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</si>
  <si>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12590 чел.</t>
  </si>
  <si>
    <t>3.3.</t>
  </si>
  <si>
    <t>Основное мероприятие 3.3. Организация и проведение мероприятий с детьми</t>
  </si>
  <si>
    <t>Увеличение доли одаренных и талантливых детей, обучающихся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</si>
  <si>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Основное мероприятие 4.6 Премии главы Администрации города Волгодонска лучшим педагогическим работникам муниципальных бразовательных учреждений</t>
  </si>
  <si>
    <t>31.10.2015</t>
  </si>
  <si>
    <t>Основное мероприятие 4.7 Организация и проведение мероприятий с детьми</t>
  </si>
  <si>
    <t>И.И. Юдина                            Г.Н. Мельничук</t>
  </si>
  <si>
    <t>Увеличение доли одаренных и талантливых детей, обучающихся в образовательных учреждениях, охваченных мероприятиями программ (проектов) системы выявления и поддержки одаренных детей и талантливой молодежи</t>
  </si>
  <si>
    <t>1.6</t>
  </si>
  <si>
    <t>Основное мероприятие 1.5 Возврат в систему дошкольного образования зданий, используемых не по целевому назначению</t>
  </si>
  <si>
    <t>Начальник отдела координации и контроля материально – технического обеспечения  образовательных учреждений                                                               Л.А. Мисник</t>
  </si>
  <si>
    <t>Руководитель МБДОУ детский сад "Жемчужинка"</t>
  </si>
  <si>
    <t>4.8</t>
  </si>
  <si>
    <t>Организация и проведение мероприятий с детьми в рамках образовательной деятельности</t>
  </si>
  <si>
    <t>Заместитель начальника Управления образования г.Волгодонска                            Л.В. Семенова</t>
  </si>
  <si>
    <t>Руководитеоли учреждений дополнительного образования</t>
  </si>
  <si>
    <t xml:space="preserve"> об исполнении плана реализации муниципальной программы города Волгодонска "Развитие образования в городе Волгодонске" отчетный период 9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</si>
</sst>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/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0" xfId="0" applyFont="1" applyFill="1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49" fontId="1" fillId="2" borderId="0" xfId="0" applyNumberFormat="1" applyFont="1" applyFill="1"/>
    <xf numFmtId="4" fontId="1" fillId="2" borderId="0" xfId="0" applyNumberFormat="1" applyFont="1" applyFill="1"/>
    <xf numFmtId="0" fontId="1" fillId="2" borderId="1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0" xfId="0" applyFont="1" applyFill="1"/>
    <xf numFmtId="4" fontId="2" fillId="3" borderId="0" xfId="0" applyNumberFormat="1" applyFont="1" applyFill="1"/>
    <xf numFmtId="0" fontId="1" fillId="2" borderId="11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/>
    </xf>
    <xf numFmtId="4" fontId="10" fillId="3" borderId="1" xfId="0" applyNumberFormat="1" applyFont="1" applyFill="1" applyBorder="1" applyAlignment="1">
      <alignment horizontal="right" vertical="top" wrapText="1"/>
    </xf>
    <xf numFmtId="4" fontId="9" fillId="3" borderId="1" xfId="0" applyNumberFormat="1" applyFont="1" applyFill="1" applyBorder="1" applyAlignment="1">
      <alignment horizontal="right" vertical="top" wrapText="1"/>
    </xf>
    <xf numFmtId="4" fontId="10" fillId="3" borderId="2" xfId="0" applyNumberFormat="1" applyFont="1" applyFill="1" applyBorder="1" applyAlignment="1">
      <alignment horizontal="right" vertical="top" wrapText="1"/>
    </xf>
    <xf numFmtId="4" fontId="10" fillId="3" borderId="3" xfId="0" applyNumberFormat="1" applyFont="1" applyFill="1" applyBorder="1" applyAlignment="1">
      <alignment horizontal="right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4" fontId="10" fillId="3" borderId="4" xfId="0" applyNumberFormat="1" applyFont="1" applyFill="1" applyBorder="1" applyAlignment="1">
      <alignment horizontal="righ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right" vertical="top" wrapText="1"/>
    </xf>
    <xf numFmtId="49" fontId="8" fillId="3" borderId="1" xfId="0" applyNumberFormat="1" applyFont="1" applyFill="1" applyBorder="1" applyAlignment="1">
      <alignment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14" fontId="2" fillId="3" borderId="2" xfId="0" applyNumberFormat="1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49" fontId="2" fillId="3" borderId="0" xfId="0" applyNumberFormat="1" applyFont="1" applyFill="1"/>
    <xf numFmtId="0" fontId="1" fillId="2" borderId="1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4" fontId="10" fillId="3" borderId="1" xfId="0" applyNumberFormat="1" applyFont="1" applyFill="1" applyBorder="1" applyAlignment="1">
      <alignment horizontal="righ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right" vertical="top" wrapText="1"/>
    </xf>
    <xf numFmtId="4" fontId="9" fillId="3" borderId="3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14" fontId="2" fillId="3" borderId="2" xfId="0" applyNumberFormat="1" applyFont="1" applyFill="1" applyBorder="1" applyAlignment="1">
      <alignment horizontal="center" vertical="top" wrapText="1"/>
    </xf>
    <xf numFmtId="14" fontId="2" fillId="3" borderId="3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horizontal="right" vertical="top" wrapText="1"/>
    </xf>
    <xf numFmtId="4" fontId="10" fillId="3" borderId="3" xfId="0" applyNumberFormat="1" applyFont="1" applyFill="1" applyBorder="1" applyAlignment="1">
      <alignment horizontal="right" vertical="top" wrapText="1"/>
    </xf>
    <xf numFmtId="4" fontId="9" fillId="3" borderId="1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14" fontId="8" fillId="3" borderId="2" xfId="0" applyNumberFormat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center" vertical="top" wrapText="1"/>
    </xf>
    <xf numFmtId="4" fontId="9" fillId="3" borderId="3" xfId="0" applyNumberFormat="1" applyFont="1" applyFill="1" applyBorder="1" applyAlignment="1">
      <alignment horizontal="center" vertical="top" wrapText="1"/>
    </xf>
    <xf numFmtId="4" fontId="9" fillId="3" borderId="4" xfId="0" applyNumberFormat="1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4" xfId="0" applyNumberFormat="1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vertical="top" wrapText="1"/>
    </xf>
    <xf numFmtId="4" fontId="9" fillId="3" borderId="4" xfId="0" applyNumberFormat="1" applyFont="1" applyFill="1" applyBorder="1" applyAlignment="1">
      <alignment vertical="top" wrapText="1"/>
    </xf>
    <xf numFmtId="4" fontId="9" fillId="3" borderId="3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4" fontId="9" fillId="3" borderId="4" xfId="0" applyNumberFormat="1" applyFont="1" applyFill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14" fontId="2" fillId="3" borderId="4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8" fillId="3" borderId="4" xfId="0" applyNumberFormat="1" applyFont="1" applyFill="1" applyBorder="1" applyAlignment="1">
      <alignment horizontal="center" vertical="top" wrapText="1"/>
    </xf>
    <xf numFmtId="49" fontId="8" fillId="3" borderId="3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4" fontId="10" fillId="3" borderId="4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2" fillId="3" borderId="1" xfId="1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4" fontId="6" fillId="3" borderId="3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14" fontId="8" fillId="3" borderId="3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14"/>
  <sheetViews>
    <sheetView tabSelected="1" view="pageBreakPreview" topLeftCell="C1" zoomScale="70" zoomScaleNormal="60" zoomScaleSheetLayoutView="70" workbookViewId="0">
      <pane ySplit="7" topLeftCell="A77" activePane="bottomLeft" state="frozen"/>
      <selection pane="bottomLeft" activeCell="J79" sqref="J79"/>
    </sheetView>
  </sheetViews>
  <sheetFormatPr defaultRowHeight="15" outlineLevelRow="1" x14ac:dyDescent="0.25"/>
  <cols>
    <col min="1" max="1" width="7.140625" style="4" customWidth="1"/>
    <col min="2" max="2" width="28.85546875" style="1" customWidth="1"/>
    <col min="3" max="3" width="23.140625" style="1" customWidth="1"/>
    <col min="4" max="4" width="25.5703125" style="35" customWidth="1"/>
    <col min="5" max="5" width="15.28515625" style="35" customWidth="1"/>
    <col min="6" max="6" width="18.28515625" style="64" customWidth="1"/>
    <col min="7" max="8" width="19.28515625" style="35" customWidth="1"/>
    <col min="9" max="9" width="20.42578125" style="35" customWidth="1"/>
    <col min="10" max="10" width="25.140625" style="35" customWidth="1"/>
    <col min="11" max="11" width="14.5703125" style="1" hidden="1" customWidth="1"/>
    <col min="12" max="16" width="0" style="1" hidden="1" customWidth="1"/>
    <col min="17" max="16384" width="9.140625" style="1"/>
  </cols>
  <sheetData>
    <row r="1" spans="1:19" x14ac:dyDescent="0.25">
      <c r="A1" s="141" t="s">
        <v>199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9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9" x14ac:dyDescent="0.25">
      <c r="A3" s="145" t="s">
        <v>200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9" ht="18.75" customHeight="1" x14ac:dyDescent="0.25">
      <c r="A4" s="143" t="s">
        <v>245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9" x14ac:dyDescent="0.25">
      <c r="A5" s="144"/>
      <c r="B5" s="144"/>
      <c r="C5" s="144"/>
      <c r="D5" s="144"/>
      <c r="E5" s="144"/>
      <c r="F5" s="144"/>
      <c r="G5" s="144"/>
      <c r="H5" s="144"/>
      <c r="I5" s="144"/>
      <c r="J5" s="144"/>
    </row>
    <row r="6" spans="1:19" ht="45.75" customHeight="1" x14ac:dyDescent="0.25">
      <c r="A6" s="147" t="s">
        <v>0</v>
      </c>
      <c r="B6" s="148" t="s">
        <v>158</v>
      </c>
      <c r="C6" s="148" t="s">
        <v>201</v>
      </c>
      <c r="D6" s="71" t="s">
        <v>159</v>
      </c>
      <c r="E6" s="71" t="s">
        <v>160</v>
      </c>
      <c r="F6" s="78" t="s">
        <v>161</v>
      </c>
      <c r="G6" s="146" t="s">
        <v>162</v>
      </c>
      <c r="H6" s="146"/>
      <c r="I6" s="146"/>
      <c r="J6" s="146" t="s">
        <v>165</v>
      </c>
      <c r="K6" s="7"/>
      <c r="L6" s="7"/>
      <c r="M6" s="7"/>
    </row>
    <row r="7" spans="1:19" ht="63.75" customHeight="1" x14ac:dyDescent="0.25">
      <c r="A7" s="147"/>
      <c r="B7" s="148"/>
      <c r="C7" s="148"/>
      <c r="D7" s="71"/>
      <c r="E7" s="71"/>
      <c r="F7" s="79"/>
      <c r="G7" s="45" t="s">
        <v>163</v>
      </c>
      <c r="H7" s="45" t="s">
        <v>202</v>
      </c>
      <c r="I7" s="45" t="s">
        <v>164</v>
      </c>
      <c r="J7" s="146"/>
      <c r="K7" s="7"/>
      <c r="L7" s="7"/>
      <c r="M7" s="7"/>
    </row>
    <row r="8" spans="1:19" x14ac:dyDescent="0.25">
      <c r="A8" s="3">
        <v>1</v>
      </c>
      <c r="B8" s="2">
        <v>2</v>
      </c>
      <c r="C8" s="2">
        <v>3</v>
      </c>
      <c r="D8" s="45">
        <v>4</v>
      </c>
      <c r="E8" s="45">
        <v>5</v>
      </c>
      <c r="F8" s="47">
        <v>6</v>
      </c>
      <c r="G8" s="45">
        <v>9</v>
      </c>
      <c r="H8" s="45"/>
      <c r="I8" s="45">
        <v>10</v>
      </c>
      <c r="J8" s="45">
        <v>10</v>
      </c>
      <c r="K8" s="7"/>
      <c r="L8" s="7"/>
      <c r="M8" s="7"/>
    </row>
    <row r="9" spans="1:19" s="10" customFormat="1" ht="51" customHeight="1" x14ac:dyDescent="0.25">
      <c r="A9" s="8">
        <v>1</v>
      </c>
      <c r="B9" s="9" t="s">
        <v>1</v>
      </c>
      <c r="C9" s="9"/>
      <c r="D9" s="48"/>
      <c r="E9" s="48"/>
      <c r="F9" s="49"/>
      <c r="G9" s="41">
        <f>G10+G20+G23+G26+G29</f>
        <v>277051.7</v>
      </c>
      <c r="H9" s="41">
        <f>H10+H20+H23+H26+H29</f>
        <v>277051.7</v>
      </c>
      <c r="I9" s="41">
        <f>I10+I20+I23+I26+I29</f>
        <v>193708</v>
      </c>
      <c r="J9" s="41">
        <f>J10+J20+J23+J26+J29</f>
        <v>509508.79</v>
      </c>
      <c r="K9" s="65"/>
      <c r="L9" s="66"/>
      <c r="M9" s="66"/>
      <c r="N9" s="66"/>
      <c r="O9" s="66"/>
      <c r="P9" s="66"/>
    </row>
    <row r="10" spans="1:19" s="10" customFormat="1" ht="178.5" customHeight="1" x14ac:dyDescent="0.25">
      <c r="A10" s="8" t="s">
        <v>78</v>
      </c>
      <c r="B10" s="9" t="s">
        <v>75</v>
      </c>
      <c r="C10" s="9" t="s">
        <v>2</v>
      </c>
      <c r="D10" s="50" t="s">
        <v>76</v>
      </c>
      <c r="E10" s="51">
        <v>42005</v>
      </c>
      <c r="F10" s="52" t="s">
        <v>195</v>
      </c>
      <c r="G10" s="41">
        <v>179838.7</v>
      </c>
      <c r="H10" s="41">
        <v>179838.7</v>
      </c>
      <c r="I10" s="41">
        <v>130539.4</v>
      </c>
      <c r="J10" s="41">
        <v>77781.25</v>
      </c>
      <c r="K10" s="65"/>
      <c r="L10" s="66"/>
      <c r="M10" s="66"/>
      <c r="N10" s="66"/>
      <c r="O10" s="66"/>
      <c r="P10" s="66"/>
    </row>
    <row r="11" spans="1:19" s="10" customFormat="1" ht="110.25" customHeight="1" x14ac:dyDescent="0.25">
      <c r="A11" s="11" t="s">
        <v>77</v>
      </c>
      <c r="B11" s="12" t="s">
        <v>3</v>
      </c>
      <c r="C11" s="13" t="s">
        <v>79</v>
      </c>
      <c r="D11" s="53" t="s">
        <v>4</v>
      </c>
      <c r="E11" s="54">
        <v>42005</v>
      </c>
      <c r="F11" s="45" t="s">
        <v>203</v>
      </c>
      <c r="G11" s="71" t="s">
        <v>5</v>
      </c>
      <c r="H11" s="71"/>
      <c r="I11" s="71"/>
      <c r="J11" s="71"/>
      <c r="K11" s="65"/>
      <c r="L11" s="66"/>
      <c r="M11" s="66"/>
      <c r="N11" s="66"/>
      <c r="O11" s="66"/>
      <c r="P11" s="66"/>
    </row>
    <row r="12" spans="1:19" s="10" customFormat="1" ht="101.25" hidden="1" customHeight="1" outlineLevel="1" x14ac:dyDescent="0.25">
      <c r="A12" s="11" t="s">
        <v>80</v>
      </c>
      <c r="B12" s="13" t="s">
        <v>6</v>
      </c>
      <c r="C12" s="13" t="s">
        <v>79</v>
      </c>
      <c r="D12" s="55" t="s">
        <v>7</v>
      </c>
      <c r="E12" s="54">
        <v>42005</v>
      </c>
      <c r="F12" s="45" t="s">
        <v>204</v>
      </c>
      <c r="G12" s="40">
        <v>0</v>
      </c>
      <c r="H12" s="40">
        <v>0</v>
      </c>
      <c r="I12" s="40"/>
      <c r="J12" s="40"/>
      <c r="K12" s="65" t="s">
        <v>169</v>
      </c>
      <c r="L12" s="66"/>
      <c r="M12" s="66"/>
      <c r="N12" s="66"/>
      <c r="O12" s="66"/>
      <c r="P12" s="66"/>
    </row>
    <row r="13" spans="1:19" s="10" customFormat="1" ht="108" customHeight="1" collapsed="1" x14ac:dyDescent="0.25">
      <c r="A13" s="11" t="s">
        <v>80</v>
      </c>
      <c r="B13" s="13" t="s">
        <v>8</v>
      </c>
      <c r="C13" s="13" t="s">
        <v>82</v>
      </c>
      <c r="D13" s="55" t="s">
        <v>10</v>
      </c>
      <c r="E13" s="54">
        <v>42005</v>
      </c>
      <c r="F13" s="45" t="s">
        <v>205</v>
      </c>
      <c r="G13" s="71" t="s">
        <v>11</v>
      </c>
      <c r="H13" s="71"/>
      <c r="I13" s="71"/>
      <c r="J13" s="71"/>
      <c r="K13" s="65"/>
      <c r="L13" s="66"/>
      <c r="M13" s="66"/>
      <c r="N13" s="66"/>
      <c r="O13" s="66"/>
      <c r="P13" s="66"/>
    </row>
    <row r="14" spans="1:19" s="10" customFormat="1" ht="184.5" customHeight="1" x14ac:dyDescent="0.25">
      <c r="A14" s="11" t="s">
        <v>81</v>
      </c>
      <c r="B14" s="13" t="s">
        <v>12</v>
      </c>
      <c r="C14" s="14" t="s">
        <v>84</v>
      </c>
      <c r="D14" s="55" t="s">
        <v>13</v>
      </c>
      <c r="E14" s="54">
        <v>42005</v>
      </c>
      <c r="F14" s="45" t="s">
        <v>206</v>
      </c>
      <c r="G14" s="40">
        <v>498.4</v>
      </c>
      <c r="H14" s="40">
        <v>498.4</v>
      </c>
      <c r="I14" s="40">
        <v>307.39999999999998</v>
      </c>
      <c r="J14" s="40">
        <v>386.22</v>
      </c>
      <c r="K14" s="65" t="s">
        <v>170</v>
      </c>
      <c r="L14" s="66"/>
      <c r="M14" s="66"/>
      <c r="N14" s="66"/>
      <c r="O14" s="66"/>
      <c r="P14" s="66"/>
    </row>
    <row r="15" spans="1:19" s="10" customFormat="1" ht="92.25" customHeight="1" x14ac:dyDescent="0.25">
      <c r="A15" s="111" t="s">
        <v>83</v>
      </c>
      <c r="B15" s="114" t="s">
        <v>152</v>
      </c>
      <c r="C15" s="5" t="s">
        <v>91</v>
      </c>
      <c r="D15" s="95" t="s">
        <v>157</v>
      </c>
      <c r="E15" s="76">
        <v>42005</v>
      </c>
      <c r="F15" s="76">
        <v>42369</v>
      </c>
      <c r="G15" s="67">
        <v>45</v>
      </c>
      <c r="H15" s="82">
        <v>45</v>
      </c>
      <c r="I15" s="67">
        <v>27.4</v>
      </c>
      <c r="J15" s="67">
        <v>45</v>
      </c>
      <c r="K15" s="65"/>
      <c r="L15" s="66"/>
      <c r="M15" s="66"/>
      <c r="N15" s="66"/>
      <c r="O15" s="66"/>
      <c r="P15" s="66"/>
      <c r="S15" s="24">
        <f>I15</f>
        <v>27.4</v>
      </c>
    </row>
    <row r="16" spans="1:19" s="10" customFormat="1" ht="142.5" customHeight="1" x14ac:dyDescent="0.25">
      <c r="A16" s="112"/>
      <c r="B16" s="115"/>
      <c r="C16" s="6" t="s">
        <v>155</v>
      </c>
      <c r="D16" s="116"/>
      <c r="E16" s="117"/>
      <c r="F16" s="117"/>
      <c r="G16" s="67"/>
      <c r="H16" s="83"/>
      <c r="I16" s="67"/>
      <c r="J16" s="67"/>
      <c r="K16" s="65"/>
      <c r="L16" s="66"/>
      <c r="M16" s="66"/>
      <c r="N16" s="66"/>
      <c r="O16" s="66"/>
      <c r="P16" s="66"/>
    </row>
    <row r="17" spans="1:16" s="10" customFormat="1" ht="93.75" hidden="1" customHeight="1" outlineLevel="1" x14ac:dyDescent="0.25">
      <c r="A17" s="91" t="s">
        <v>151</v>
      </c>
      <c r="B17" s="97" t="s">
        <v>187</v>
      </c>
      <c r="C17" s="14" t="s">
        <v>188</v>
      </c>
      <c r="D17" s="95" t="s">
        <v>197</v>
      </c>
      <c r="E17" s="76">
        <v>42005</v>
      </c>
      <c r="F17" s="76">
        <v>42369</v>
      </c>
      <c r="G17" s="82"/>
      <c r="H17" s="42"/>
      <c r="I17" s="82"/>
      <c r="J17" s="82">
        <v>861.6</v>
      </c>
      <c r="K17" s="65"/>
      <c r="L17" s="66"/>
      <c r="M17" s="66"/>
      <c r="N17" s="66"/>
      <c r="O17" s="66"/>
      <c r="P17" s="66"/>
    </row>
    <row r="18" spans="1:16" s="10" customFormat="1" ht="125.25" hidden="1" customHeight="1" outlineLevel="1" x14ac:dyDescent="0.25">
      <c r="A18" s="136"/>
      <c r="B18" s="135"/>
      <c r="C18" s="22" t="s">
        <v>189</v>
      </c>
      <c r="D18" s="116"/>
      <c r="E18" s="134"/>
      <c r="F18" s="117"/>
      <c r="G18" s="140"/>
      <c r="H18" s="46"/>
      <c r="I18" s="140"/>
      <c r="J18" s="140"/>
      <c r="K18" s="25"/>
      <c r="L18" s="26"/>
      <c r="M18" s="26"/>
      <c r="N18" s="26"/>
      <c r="O18" s="26"/>
      <c r="P18" s="26"/>
    </row>
    <row r="19" spans="1:16" s="10" customFormat="1" ht="132" hidden="1" customHeight="1" outlineLevel="1" x14ac:dyDescent="0.25">
      <c r="A19" s="92"/>
      <c r="B19" s="98"/>
      <c r="C19" s="15" t="s">
        <v>190</v>
      </c>
      <c r="D19" s="96"/>
      <c r="E19" s="77"/>
      <c r="F19" s="99"/>
      <c r="G19" s="83"/>
      <c r="H19" s="43"/>
      <c r="I19" s="83"/>
      <c r="J19" s="83"/>
      <c r="K19" s="25"/>
      <c r="L19" s="26"/>
      <c r="M19" s="26"/>
      <c r="N19" s="26"/>
      <c r="O19" s="26"/>
      <c r="P19" s="26"/>
    </row>
    <row r="20" spans="1:16" s="10" customFormat="1" ht="156" customHeight="1" collapsed="1" x14ac:dyDescent="0.25">
      <c r="A20" s="8" t="s">
        <v>85</v>
      </c>
      <c r="B20" s="9" t="s">
        <v>86</v>
      </c>
      <c r="C20" s="18" t="s">
        <v>87</v>
      </c>
      <c r="D20" s="48" t="s">
        <v>15</v>
      </c>
      <c r="E20" s="51">
        <v>42005</v>
      </c>
      <c r="F20" s="52" t="s">
        <v>195</v>
      </c>
      <c r="G20" s="41">
        <f>G21+G22</f>
        <v>5473.1</v>
      </c>
      <c r="H20" s="41">
        <f>H21+H22</f>
        <v>5473.1</v>
      </c>
      <c r="I20" s="41">
        <f>2851.5+187.9</f>
        <v>3039.4</v>
      </c>
      <c r="J20" s="41">
        <f>J21+J22</f>
        <v>4602.6299999999992</v>
      </c>
      <c r="K20" s="65"/>
      <c r="L20" s="66"/>
      <c r="M20" s="66"/>
      <c r="N20" s="66"/>
      <c r="O20" s="66"/>
      <c r="P20" s="66"/>
    </row>
    <row r="21" spans="1:16" s="10" customFormat="1" ht="159.75" customHeight="1" x14ac:dyDescent="0.25">
      <c r="A21" s="11" t="s">
        <v>88</v>
      </c>
      <c r="B21" s="13" t="s">
        <v>16</v>
      </c>
      <c r="C21" s="13" t="s">
        <v>87</v>
      </c>
      <c r="D21" s="55" t="s">
        <v>17</v>
      </c>
      <c r="E21" s="54">
        <v>42005</v>
      </c>
      <c r="F21" s="47" t="s">
        <v>195</v>
      </c>
      <c r="G21" s="40">
        <v>5428.8</v>
      </c>
      <c r="H21" s="40">
        <v>5427.3</v>
      </c>
      <c r="I21" s="40">
        <f>I20-I22</f>
        <v>3005.8</v>
      </c>
      <c r="J21" s="40">
        <v>4566.2299999999996</v>
      </c>
      <c r="K21" s="65" t="s">
        <v>171</v>
      </c>
      <c r="L21" s="66"/>
      <c r="M21" s="66"/>
      <c r="N21" s="66"/>
      <c r="O21" s="66"/>
      <c r="P21" s="66"/>
    </row>
    <row r="22" spans="1:16" s="10" customFormat="1" ht="141" customHeight="1" x14ac:dyDescent="0.25">
      <c r="A22" s="11" t="s">
        <v>89</v>
      </c>
      <c r="B22" s="13" t="s">
        <v>18</v>
      </c>
      <c r="C22" s="14" t="s">
        <v>14</v>
      </c>
      <c r="D22" s="55" t="s">
        <v>19</v>
      </c>
      <c r="E22" s="54">
        <v>42005</v>
      </c>
      <c r="F22" s="45" t="s">
        <v>204</v>
      </c>
      <c r="G22" s="40">
        <v>44.3</v>
      </c>
      <c r="H22" s="40">
        <v>45.8</v>
      </c>
      <c r="I22" s="40">
        <f>32.9+0.7</f>
        <v>33.6</v>
      </c>
      <c r="J22" s="40">
        <v>36.4</v>
      </c>
      <c r="K22" s="65"/>
      <c r="L22" s="66"/>
      <c r="M22" s="66"/>
      <c r="N22" s="66"/>
      <c r="O22" s="66"/>
      <c r="P22" s="66"/>
    </row>
    <row r="23" spans="1:16" s="10" customFormat="1" ht="92.25" customHeight="1" x14ac:dyDescent="0.25">
      <c r="A23" s="85" t="s">
        <v>90</v>
      </c>
      <c r="B23" s="129" t="s">
        <v>210</v>
      </c>
      <c r="C23" s="16" t="s">
        <v>91</v>
      </c>
      <c r="D23" s="56" t="s">
        <v>207</v>
      </c>
      <c r="E23" s="51">
        <v>42005</v>
      </c>
      <c r="F23" s="57" t="s">
        <v>204</v>
      </c>
      <c r="G23" s="41">
        <f>G24+G25</f>
        <v>73341.100000000006</v>
      </c>
      <c r="H23" s="41">
        <f>H24+H25</f>
        <v>73341.100000000006</v>
      </c>
      <c r="I23" s="41">
        <f>I24+I25</f>
        <v>42777.100000000006</v>
      </c>
      <c r="J23" s="41">
        <f>J24+J25</f>
        <v>404726.11</v>
      </c>
      <c r="K23" s="65"/>
      <c r="L23" s="66"/>
      <c r="M23" s="66"/>
      <c r="N23" s="66"/>
      <c r="O23" s="66"/>
      <c r="P23" s="66"/>
    </row>
    <row r="24" spans="1:16" s="10" customFormat="1" ht="130.5" customHeight="1" x14ac:dyDescent="0.25">
      <c r="A24" s="85"/>
      <c r="B24" s="130"/>
      <c r="C24" s="22" t="s">
        <v>138</v>
      </c>
      <c r="D24" s="58" t="s">
        <v>209</v>
      </c>
      <c r="E24" s="59">
        <v>42005</v>
      </c>
      <c r="F24" s="60" t="s">
        <v>211</v>
      </c>
      <c r="G24" s="32">
        <v>21337.4</v>
      </c>
      <c r="H24" s="42">
        <v>21337.4</v>
      </c>
      <c r="I24" s="32">
        <v>11986.2</v>
      </c>
      <c r="J24" s="32">
        <v>149623.1</v>
      </c>
      <c r="K24" s="135"/>
      <c r="L24" s="151"/>
      <c r="M24" s="151"/>
      <c r="N24" s="151"/>
      <c r="O24" s="151"/>
      <c r="P24" s="151"/>
    </row>
    <row r="25" spans="1:16" s="10" customFormat="1" ht="101.25" customHeight="1" x14ac:dyDescent="0.25">
      <c r="A25" s="133"/>
      <c r="B25" s="131"/>
      <c r="C25" s="15" t="s">
        <v>208</v>
      </c>
      <c r="D25" s="55" t="s">
        <v>212</v>
      </c>
      <c r="E25" s="54">
        <v>42005</v>
      </c>
      <c r="F25" s="61" t="s">
        <v>213</v>
      </c>
      <c r="G25" s="33">
        <v>52003.7</v>
      </c>
      <c r="H25" s="40">
        <v>52003.7</v>
      </c>
      <c r="I25" s="33">
        <v>30790.9</v>
      </c>
      <c r="J25" s="33">
        <v>255103.01</v>
      </c>
      <c r="K25" s="151"/>
      <c r="L25" s="151"/>
      <c r="M25" s="151"/>
      <c r="N25" s="151"/>
      <c r="O25" s="151"/>
      <c r="P25" s="151"/>
    </row>
    <row r="26" spans="1:16" s="10" customFormat="1" ht="91.5" customHeight="1" x14ac:dyDescent="0.25">
      <c r="A26" s="120" t="s">
        <v>93</v>
      </c>
      <c r="B26" s="130" t="s">
        <v>192</v>
      </c>
      <c r="C26" s="17" t="s">
        <v>92</v>
      </c>
      <c r="D26" s="139" t="s">
        <v>196</v>
      </c>
      <c r="E26" s="137" t="s">
        <v>214</v>
      </c>
      <c r="F26" s="109" t="s">
        <v>215</v>
      </c>
      <c r="G26" s="132">
        <v>0</v>
      </c>
      <c r="H26" s="123">
        <v>0</v>
      </c>
      <c r="I26" s="72">
        <v>0</v>
      </c>
      <c r="J26" s="132">
        <v>0</v>
      </c>
      <c r="K26" s="27"/>
      <c r="L26" s="28"/>
      <c r="M26" s="28"/>
      <c r="N26" s="28"/>
      <c r="O26" s="28"/>
      <c r="P26" s="28"/>
    </row>
    <row r="27" spans="1:16" s="10" customFormat="1" ht="136.5" customHeight="1" x14ac:dyDescent="0.25">
      <c r="A27" s="121"/>
      <c r="B27" s="130"/>
      <c r="C27" s="17" t="s">
        <v>138</v>
      </c>
      <c r="D27" s="139"/>
      <c r="E27" s="137"/>
      <c r="F27" s="109"/>
      <c r="G27" s="132"/>
      <c r="H27" s="124"/>
      <c r="I27" s="132"/>
      <c r="J27" s="132"/>
      <c r="K27" s="27"/>
      <c r="L27" s="28"/>
      <c r="M27" s="28"/>
      <c r="N27" s="28"/>
      <c r="O27" s="28"/>
      <c r="P27" s="28"/>
    </row>
    <row r="28" spans="1:16" s="10" customFormat="1" ht="56.25" customHeight="1" x14ac:dyDescent="0.25">
      <c r="A28" s="122"/>
      <c r="B28" s="131"/>
      <c r="C28" s="18" t="s">
        <v>193</v>
      </c>
      <c r="D28" s="139"/>
      <c r="E28" s="138"/>
      <c r="F28" s="110"/>
      <c r="G28" s="73"/>
      <c r="H28" s="125"/>
      <c r="I28" s="73"/>
      <c r="J28" s="73"/>
      <c r="K28" s="27"/>
      <c r="L28" s="28"/>
      <c r="M28" s="28"/>
      <c r="N28" s="28"/>
      <c r="O28" s="28"/>
      <c r="P28" s="28"/>
    </row>
    <row r="29" spans="1:16" s="10" customFormat="1" ht="81" customHeight="1" x14ac:dyDescent="0.25">
      <c r="A29" s="120" t="s">
        <v>191</v>
      </c>
      <c r="B29" s="126" t="s">
        <v>238</v>
      </c>
      <c r="C29" s="16" t="s">
        <v>92</v>
      </c>
      <c r="D29" s="152" t="s">
        <v>196</v>
      </c>
      <c r="E29" s="155" t="s">
        <v>214</v>
      </c>
      <c r="F29" s="108" t="s">
        <v>215</v>
      </c>
      <c r="G29" s="72">
        <v>18398.8</v>
      </c>
      <c r="H29" s="123">
        <v>18398.8</v>
      </c>
      <c r="I29" s="105">
        <v>17352.099999999999</v>
      </c>
      <c r="J29" s="105">
        <v>22398.799999999999</v>
      </c>
      <c r="K29" s="27"/>
      <c r="L29" s="28"/>
      <c r="M29" s="28"/>
      <c r="N29" s="28"/>
      <c r="O29" s="28"/>
      <c r="P29" s="28"/>
    </row>
    <row r="30" spans="1:16" s="10" customFormat="1" ht="126" customHeight="1" x14ac:dyDescent="0.25">
      <c r="A30" s="121"/>
      <c r="B30" s="127"/>
      <c r="C30" s="17" t="s">
        <v>239</v>
      </c>
      <c r="D30" s="153"/>
      <c r="E30" s="137"/>
      <c r="F30" s="109"/>
      <c r="G30" s="132"/>
      <c r="H30" s="124"/>
      <c r="I30" s="107"/>
      <c r="J30" s="107"/>
      <c r="K30" s="27"/>
      <c r="L30" s="28"/>
      <c r="M30" s="28"/>
      <c r="N30" s="28"/>
      <c r="O30" s="28"/>
      <c r="P30" s="28"/>
    </row>
    <row r="31" spans="1:16" s="10" customFormat="1" ht="45" customHeight="1" x14ac:dyDescent="0.25">
      <c r="A31" s="122"/>
      <c r="B31" s="128"/>
      <c r="C31" s="18" t="s">
        <v>240</v>
      </c>
      <c r="D31" s="154"/>
      <c r="E31" s="138"/>
      <c r="F31" s="110"/>
      <c r="G31" s="73"/>
      <c r="H31" s="125"/>
      <c r="I31" s="106"/>
      <c r="J31" s="106"/>
      <c r="K31" s="27"/>
      <c r="L31" s="28"/>
      <c r="M31" s="28"/>
      <c r="N31" s="28"/>
      <c r="O31" s="28"/>
      <c r="P31" s="28"/>
    </row>
    <row r="32" spans="1:16" s="10" customFormat="1" ht="109.5" customHeight="1" x14ac:dyDescent="0.25">
      <c r="A32" s="11" t="s">
        <v>237</v>
      </c>
      <c r="B32" s="15" t="s">
        <v>94</v>
      </c>
      <c r="C32" s="15" t="s">
        <v>2</v>
      </c>
      <c r="D32" s="55" t="s">
        <v>216</v>
      </c>
      <c r="E32" s="45" t="s">
        <v>167</v>
      </c>
      <c r="F32" s="47" t="s">
        <v>195</v>
      </c>
      <c r="G32" s="34" t="s">
        <v>20</v>
      </c>
      <c r="H32" s="34" t="s">
        <v>167</v>
      </c>
      <c r="I32" s="34" t="s">
        <v>20</v>
      </c>
      <c r="J32" s="34" t="s">
        <v>20</v>
      </c>
      <c r="K32" s="65"/>
      <c r="L32" s="66"/>
      <c r="M32" s="66"/>
      <c r="N32" s="66"/>
      <c r="O32" s="66"/>
      <c r="P32" s="66"/>
    </row>
    <row r="33" spans="1:16" s="10" customFormat="1" ht="31.5" customHeight="1" x14ac:dyDescent="0.25">
      <c r="A33" s="8">
        <v>2</v>
      </c>
      <c r="B33" s="9" t="s">
        <v>21</v>
      </c>
      <c r="C33" s="9"/>
      <c r="D33" s="48"/>
      <c r="E33" s="48" t="s">
        <v>20</v>
      </c>
      <c r="F33" s="49"/>
      <c r="G33" s="41">
        <f>G34+G45+G49+G51+G53+G56+G58</f>
        <v>209547.1</v>
      </c>
      <c r="H33" s="41">
        <f>H34+H45+H49+H51+H53+H56+H58</f>
        <v>209496.9</v>
      </c>
      <c r="I33" s="41">
        <f>I34+I45+I49+I51+I53+I56+I58</f>
        <v>148867.69999999998</v>
      </c>
      <c r="J33" s="41">
        <f>J34+J45+J49+J51+J53+J56</f>
        <v>76449.678</v>
      </c>
      <c r="K33" s="65"/>
      <c r="L33" s="66"/>
      <c r="M33" s="66"/>
      <c r="N33" s="66"/>
      <c r="O33" s="66"/>
      <c r="P33" s="66"/>
    </row>
    <row r="34" spans="1:16" s="10" customFormat="1" ht="407.25" customHeight="1" x14ac:dyDescent="0.25">
      <c r="A34" s="8" t="s">
        <v>96</v>
      </c>
      <c r="B34" s="9" t="s">
        <v>95</v>
      </c>
      <c r="C34" s="9" t="s">
        <v>2</v>
      </c>
      <c r="D34" s="48" t="s">
        <v>194</v>
      </c>
      <c r="E34" s="51">
        <v>42005</v>
      </c>
      <c r="F34" s="62" t="s">
        <v>195</v>
      </c>
      <c r="G34" s="41">
        <v>201429.7</v>
      </c>
      <c r="H34" s="41">
        <v>201379.5</v>
      </c>
      <c r="I34" s="41">
        <v>142420.9</v>
      </c>
      <c r="J34" s="41">
        <f>4938.473+17897.87+2307.285+43527.8+834.5</f>
        <v>69505.928</v>
      </c>
      <c r="K34" s="65"/>
      <c r="L34" s="66"/>
      <c r="M34" s="66"/>
      <c r="N34" s="66"/>
      <c r="O34" s="66"/>
      <c r="P34" s="66"/>
    </row>
    <row r="35" spans="1:16" s="10" customFormat="1" ht="96" customHeight="1" x14ac:dyDescent="0.25">
      <c r="A35" s="74" t="s">
        <v>97</v>
      </c>
      <c r="B35" s="80" t="s">
        <v>22</v>
      </c>
      <c r="C35" s="14" t="s">
        <v>9</v>
      </c>
      <c r="D35" s="69" t="s">
        <v>24</v>
      </c>
      <c r="E35" s="70">
        <v>42005</v>
      </c>
      <c r="F35" s="71" t="s">
        <v>217</v>
      </c>
      <c r="G35" s="71"/>
      <c r="H35" s="71"/>
      <c r="I35" s="71"/>
      <c r="J35" s="71"/>
      <c r="K35" s="65"/>
      <c r="L35" s="102"/>
      <c r="M35" s="102"/>
      <c r="N35" s="102"/>
      <c r="O35" s="102"/>
      <c r="P35" s="102"/>
    </row>
    <row r="36" spans="1:16" s="10" customFormat="1" ht="48.75" customHeight="1" x14ac:dyDescent="0.25">
      <c r="A36" s="74"/>
      <c r="B36" s="80"/>
      <c r="C36" s="15" t="s">
        <v>23</v>
      </c>
      <c r="D36" s="69"/>
      <c r="E36" s="71"/>
      <c r="F36" s="71"/>
      <c r="G36" s="71"/>
      <c r="H36" s="71"/>
      <c r="I36" s="71"/>
      <c r="J36" s="71"/>
      <c r="K36" s="65"/>
      <c r="L36" s="102"/>
      <c r="M36" s="102"/>
      <c r="N36" s="102"/>
      <c r="O36" s="102"/>
      <c r="P36" s="102"/>
    </row>
    <row r="37" spans="1:16" s="10" customFormat="1" ht="96.75" hidden="1" customHeight="1" outlineLevel="1" x14ac:dyDescent="0.25">
      <c r="A37" s="74" t="s">
        <v>98</v>
      </c>
      <c r="B37" s="80" t="s">
        <v>25</v>
      </c>
      <c r="C37" s="14" t="s">
        <v>9</v>
      </c>
      <c r="D37" s="69" t="s">
        <v>26</v>
      </c>
      <c r="E37" s="70">
        <v>42005</v>
      </c>
      <c r="F37" s="71" t="s">
        <v>218</v>
      </c>
      <c r="G37" s="113">
        <v>0</v>
      </c>
      <c r="H37" s="149"/>
      <c r="I37" s="113"/>
      <c r="J37" s="113"/>
      <c r="K37" s="65"/>
      <c r="L37" s="66"/>
      <c r="M37" s="66"/>
      <c r="N37" s="66"/>
      <c r="O37" s="66"/>
      <c r="P37" s="66"/>
    </row>
    <row r="38" spans="1:16" s="10" customFormat="1" ht="68.25" hidden="1" customHeight="1" outlineLevel="1" x14ac:dyDescent="0.25">
      <c r="A38" s="74"/>
      <c r="B38" s="80"/>
      <c r="C38" s="15" t="s">
        <v>23</v>
      </c>
      <c r="D38" s="69"/>
      <c r="E38" s="71"/>
      <c r="F38" s="71"/>
      <c r="G38" s="113"/>
      <c r="H38" s="150"/>
      <c r="I38" s="113"/>
      <c r="J38" s="113"/>
      <c r="K38" s="65"/>
      <c r="L38" s="66"/>
      <c r="M38" s="66"/>
      <c r="N38" s="66"/>
      <c r="O38" s="66"/>
      <c r="P38" s="66"/>
    </row>
    <row r="39" spans="1:16" s="10" customFormat="1" ht="110.25" customHeight="1" collapsed="1" x14ac:dyDescent="0.25">
      <c r="A39" s="74" t="s">
        <v>98</v>
      </c>
      <c r="B39" s="80" t="s">
        <v>27</v>
      </c>
      <c r="C39" s="14" t="s">
        <v>9</v>
      </c>
      <c r="D39" s="69" t="s">
        <v>28</v>
      </c>
      <c r="E39" s="76">
        <v>42005</v>
      </c>
      <c r="F39" s="71" t="s">
        <v>204</v>
      </c>
      <c r="G39" s="67">
        <v>307</v>
      </c>
      <c r="H39" s="82">
        <v>307</v>
      </c>
      <c r="I39" s="67">
        <v>203.6</v>
      </c>
      <c r="J39" s="67">
        <v>203.6</v>
      </c>
      <c r="K39" s="65" t="s">
        <v>178</v>
      </c>
      <c r="L39" s="102"/>
      <c r="M39" s="102"/>
      <c r="N39" s="102"/>
      <c r="O39" s="102"/>
      <c r="P39" s="102"/>
    </row>
    <row r="40" spans="1:16" s="10" customFormat="1" ht="143.25" customHeight="1" x14ac:dyDescent="0.25">
      <c r="A40" s="74"/>
      <c r="B40" s="80"/>
      <c r="C40" s="15" t="s">
        <v>23</v>
      </c>
      <c r="D40" s="69"/>
      <c r="E40" s="77"/>
      <c r="F40" s="71"/>
      <c r="G40" s="67"/>
      <c r="H40" s="83"/>
      <c r="I40" s="67"/>
      <c r="J40" s="67"/>
      <c r="K40" s="65"/>
      <c r="L40" s="102"/>
      <c r="M40" s="102"/>
      <c r="N40" s="102"/>
      <c r="O40" s="102"/>
      <c r="P40" s="102"/>
    </row>
    <row r="41" spans="1:16" s="10" customFormat="1" ht="93" customHeight="1" x14ac:dyDescent="0.25">
      <c r="A41" s="74" t="s">
        <v>99</v>
      </c>
      <c r="B41" s="80" t="s">
        <v>29</v>
      </c>
      <c r="C41" s="14" t="s">
        <v>2</v>
      </c>
      <c r="D41" s="69" t="s">
        <v>30</v>
      </c>
      <c r="E41" s="70">
        <v>42005</v>
      </c>
      <c r="F41" s="71" t="s">
        <v>219</v>
      </c>
      <c r="G41" s="71" t="s">
        <v>11</v>
      </c>
      <c r="H41" s="71"/>
      <c r="I41" s="71"/>
      <c r="J41" s="71"/>
      <c r="K41" s="65"/>
      <c r="L41" s="66"/>
      <c r="M41" s="66"/>
      <c r="N41" s="66"/>
      <c r="O41" s="66"/>
      <c r="P41" s="66"/>
    </row>
    <row r="42" spans="1:16" s="10" customFormat="1" ht="46.5" customHeight="1" x14ac:dyDescent="0.25">
      <c r="A42" s="74"/>
      <c r="B42" s="80"/>
      <c r="C42" s="15" t="s">
        <v>23</v>
      </c>
      <c r="D42" s="69"/>
      <c r="E42" s="71"/>
      <c r="F42" s="71"/>
      <c r="G42" s="71"/>
      <c r="H42" s="71"/>
      <c r="I42" s="71"/>
      <c r="J42" s="71"/>
      <c r="K42" s="65"/>
      <c r="L42" s="66"/>
      <c r="M42" s="66"/>
      <c r="N42" s="66"/>
      <c r="O42" s="66"/>
      <c r="P42" s="66"/>
    </row>
    <row r="43" spans="1:16" s="10" customFormat="1" ht="87.75" hidden="1" customHeight="1" outlineLevel="1" x14ac:dyDescent="0.25">
      <c r="A43" s="111" t="s">
        <v>153</v>
      </c>
      <c r="B43" s="114" t="s">
        <v>152</v>
      </c>
      <c r="C43" s="5" t="s">
        <v>2</v>
      </c>
      <c r="D43" s="95" t="s">
        <v>157</v>
      </c>
      <c r="E43" s="76">
        <v>41640</v>
      </c>
      <c r="F43" s="118" t="s">
        <v>166</v>
      </c>
      <c r="G43" s="113">
        <v>0</v>
      </c>
      <c r="H43" s="44"/>
      <c r="I43" s="113"/>
      <c r="J43" s="113"/>
      <c r="K43" s="65"/>
      <c r="L43" s="66"/>
      <c r="M43" s="66"/>
      <c r="N43" s="66"/>
      <c r="O43" s="66"/>
      <c r="P43" s="66"/>
    </row>
    <row r="44" spans="1:16" s="10" customFormat="1" ht="171" hidden="1" customHeight="1" outlineLevel="1" x14ac:dyDescent="0.25">
      <c r="A44" s="112"/>
      <c r="B44" s="115"/>
      <c r="C44" s="6" t="s">
        <v>156</v>
      </c>
      <c r="D44" s="116"/>
      <c r="E44" s="117"/>
      <c r="F44" s="119"/>
      <c r="G44" s="113"/>
      <c r="H44" s="44"/>
      <c r="I44" s="113"/>
      <c r="J44" s="113"/>
      <c r="K44" s="65"/>
      <c r="L44" s="66"/>
      <c r="M44" s="66"/>
      <c r="N44" s="66"/>
      <c r="O44" s="66"/>
      <c r="P44" s="66"/>
    </row>
    <row r="45" spans="1:16" s="10" customFormat="1" ht="93" customHeight="1" collapsed="1" x14ac:dyDescent="0.25">
      <c r="A45" s="85" t="s">
        <v>100</v>
      </c>
      <c r="B45" s="86" t="s">
        <v>101</v>
      </c>
      <c r="C45" s="16" t="s">
        <v>2</v>
      </c>
      <c r="D45" s="87" t="s">
        <v>31</v>
      </c>
      <c r="E45" s="88">
        <v>42005</v>
      </c>
      <c r="F45" s="108" t="s">
        <v>195</v>
      </c>
      <c r="G45" s="84">
        <f>G47+G48</f>
        <v>3772.2000000000003</v>
      </c>
      <c r="H45" s="84">
        <f>H47+H48</f>
        <v>3772.2</v>
      </c>
      <c r="I45" s="84">
        <v>2441</v>
      </c>
      <c r="J45" s="84">
        <f>J47+J48</f>
        <v>3182.35</v>
      </c>
      <c r="K45" s="65" t="s">
        <v>185</v>
      </c>
      <c r="L45" s="66"/>
      <c r="M45" s="66"/>
      <c r="N45" s="66"/>
      <c r="O45" s="66"/>
      <c r="P45" s="66"/>
    </row>
    <row r="46" spans="1:16" s="10" customFormat="1" ht="42.75" x14ac:dyDescent="0.25">
      <c r="A46" s="85"/>
      <c r="B46" s="86"/>
      <c r="C46" s="18" t="s">
        <v>23</v>
      </c>
      <c r="D46" s="87"/>
      <c r="E46" s="89"/>
      <c r="F46" s="110"/>
      <c r="G46" s="84"/>
      <c r="H46" s="84"/>
      <c r="I46" s="84"/>
      <c r="J46" s="84"/>
      <c r="K46" s="65"/>
      <c r="L46" s="66"/>
      <c r="M46" s="66"/>
      <c r="N46" s="66"/>
      <c r="O46" s="66"/>
      <c r="P46" s="66"/>
    </row>
    <row r="47" spans="1:16" s="10" customFormat="1" ht="117" customHeight="1" x14ac:dyDescent="0.25">
      <c r="A47" s="11" t="s">
        <v>102</v>
      </c>
      <c r="B47" s="13" t="s">
        <v>32</v>
      </c>
      <c r="C47" s="13" t="s">
        <v>23</v>
      </c>
      <c r="D47" s="55" t="s">
        <v>33</v>
      </c>
      <c r="E47" s="54">
        <v>42005</v>
      </c>
      <c r="F47" s="61" t="s">
        <v>195</v>
      </c>
      <c r="G47" s="40">
        <v>3731.4</v>
      </c>
      <c r="H47" s="40">
        <v>3738.2</v>
      </c>
      <c r="I47" s="40">
        <f>I45-I48</f>
        <v>2418.6999999999998</v>
      </c>
      <c r="J47" s="40">
        <v>3158.75</v>
      </c>
      <c r="K47" s="65" t="s">
        <v>171</v>
      </c>
      <c r="L47" s="66"/>
      <c r="M47" s="66"/>
      <c r="N47" s="66"/>
      <c r="O47" s="66"/>
      <c r="P47" s="66"/>
    </row>
    <row r="48" spans="1:16" s="10" customFormat="1" ht="122.25" customHeight="1" x14ac:dyDescent="0.25">
      <c r="A48" s="11" t="s">
        <v>103</v>
      </c>
      <c r="B48" s="13" t="s">
        <v>18</v>
      </c>
      <c r="C48" s="14" t="s">
        <v>23</v>
      </c>
      <c r="D48" s="55" t="s">
        <v>34</v>
      </c>
      <c r="E48" s="54">
        <v>42005</v>
      </c>
      <c r="F48" s="45" t="s">
        <v>204</v>
      </c>
      <c r="G48" s="40">
        <v>40.799999999999997</v>
      </c>
      <c r="H48" s="40">
        <v>34</v>
      </c>
      <c r="I48" s="40">
        <v>22.3</v>
      </c>
      <c r="J48" s="40">
        <v>23.6</v>
      </c>
      <c r="K48" s="65" t="s">
        <v>172</v>
      </c>
      <c r="L48" s="66"/>
      <c r="M48" s="66"/>
      <c r="N48" s="66"/>
      <c r="O48" s="66"/>
      <c r="P48" s="66"/>
    </row>
    <row r="49" spans="1:16" s="10" customFormat="1" ht="85.5" hidden="1" customHeight="1" outlineLevel="1" x14ac:dyDescent="0.25">
      <c r="A49" s="100" t="s">
        <v>104</v>
      </c>
      <c r="B49" s="101" t="s">
        <v>35</v>
      </c>
      <c r="C49" s="19" t="s">
        <v>9</v>
      </c>
      <c r="D49" s="87" t="s">
        <v>36</v>
      </c>
      <c r="E49" s="88" t="s">
        <v>220</v>
      </c>
      <c r="F49" s="108" t="s">
        <v>198</v>
      </c>
      <c r="G49" s="84"/>
      <c r="H49" s="105"/>
      <c r="I49" s="84"/>
      <c r="J49" s="84"/>
      <c r="K49" s="65"/>
      <c r="L49" s="66"/>
      <c r="M49" s="66"/>
      <c r="N49" s="66"/>
      <c r="O49" s="66"/>
      <c r="P49" s="66"/>
    </row>
    <row r="50" spans="1:16" s="10" customFormat="1" ht="42.75" hidden="1" outlineLevel="1" x14ac:dyDescent="0.25">
      <c r="A50" s="100"/>
      <c r="B50" s="101"/>
      <c r="C50" s="20" t="s">
        <v>23</v>
      </c>
      <c r="D50" s="87"/>
      <c r="E50" s="89"/>
      <c r="F50" s="110"/>
      <c r="G50" s="84"/>
      <c r="H50" s="106"/>
      <c r="I50" s="84"/>
      <c r="J50" s="84"/>
      <c r="K50" s="65"/>
      <c r="L50" s="66"/>
      <c r="M50" s="66"/>
      <c r="N50" s="66"/>
      <c r="O50" s="66"/>
      <c r="P50" s="66"/>
    </row>
    <row r="51" spans="1:16" s="10" customFormat="1" ht="91.5" customHeight="1" collapsed="1" x14ac:dyDescent="0.25">
      <c r="A51" s="100" t="s">
        <v>104</v>
      </c>
      <c r="B51" s="101" t="s">
        <v>37</v>
      </c>
      <c r="C51" s="19" t="s">
        <v>9</v>
      </c>
      <c r="D51" s="87" t="s">
        <v>38</v>
      </c>
      <c r="E51" s="90" t="s">
        <v>222</v>
      </c>
      <c r="F51" s="108" t="s">
        <v>221</v>
      </c>
      <c r="G51" s="84">
        <v>774</v>
      </c>
      <c r="H51" s="72">
        <v>774</v>
      </c>
      <c r="I51" s="84">
        <v>773.4</v>
      </c>
      <c r="J51" s="84">
        <v>773.4</v>
      </c>
      <c r="K51" s="65"/>
      <c r="L51" s="66"/>
      <c r="M51" s="66"/>
      <c r="N51" s="66"/>
      <c r="O51" s="66"/>
      <c r="P51" s="66"/>
    </row>
    <row r="52" spans="1:16" s="10" customFormat="1" ht="53.25" customHeight="1" x14ac:dyDescent="0.25">
      <c r="A52" s="100"/>
      <c r="B52" s="101"/>
      <c r="C52" s="20" t="s">
        <v>23</v>
      </c>
      <c r="D52" s="87"/>
      <c r="E52" s="90"/>
      <c r="F52" s="110"/>
      <c r="G52" s="84"/>
      <c r="H52" s="73"/>
      <c r="I52" s="84"/>
      <c r="J52" s="84"/>
      <c r="K52" s="65"/>
      <c r="L52" s="66"/>
      <c r="M52" s="66"/>
      <c r="N52" s="66"/>
      <c r="O52" s="66"/>
      <c r="P52" s="66"/>
    </row>
    <row r="53" spans="1:16" s="10" customFormat="1" ht="90.75" hidden="1" customHeight="1" outlineLevel="1" x14ac:dyDescent="0.25">
      <c r="A53" s="100" t="s">
        <v>105</v>
      </c>
      <c r="B53" s="101" t="s">
        <v>39</v>
      </c>
      <c r="C53" s="19" t="s">
        <v>2</v>
      </c>
      <c r="D53" s="87" t="s">
        <v>40</v>
      </c>
      <c r="E53" s="88">
        <v>42005</v>
      </c>
      <c r="F53" s="108" t="s">
        <v>195</v>
      </c>
      <c r="G53" s="84">
        <v>0</v>
      </c>
      <c r="H53" s="105"/>
      <c r="I53" s="84"/>
      <c r="J53" s="84"/>
      <c r="K53" s="65"/>
      <c r="L53" s="66"/>
      <c r="M53" s="66"/>
      <c r="N53" s="66"/>
      <c r="O53" s="66"/>
      <c r="P53" s="66"/>
    </row>
    <row r="54" spans="1:16" s="10" customFormat="1" ht="129" hidden="1" customHeight="1" outlineLevel="1" x14ac:dyDescent="0.25">
      <c r="A54" s="100"/>
      <c r="B54" s="101"/>
      <c r="C54" s="21" t="s">
        <v>138</v>
      </c>
      <c r="D54" s="87"/>
      <c r="E54" s="89"/>
      <c r="F54" s="109"/>
      <c r="G54" s="84"/>
      <c r="H54" s="107"/>
      <c r="I54" s="84"/>
      <c r="J54" s="84"/>
      <c r="K54" s="65"/>
      <c r="L54" s="66"/>
      <c r="M54" s="66"/>
      <c r="N54" s="66"/>
      <c r="O54" s="66"/>
      <c r="P54" s="66"/>
    </row>
    <row r="55" spans="1:16" s="10" customFormat="1" ht="54" hidden="1" customHeight="1" outlineLevel="1" x14ac:dyDescent="0.25">
      <c r="A55" s="100"/>
      <c r="B55" s="101"/>
      <c r="C55" s="20" t="s">
        <v>23</v>
      </c>
      <c r="D55" s="87"/>
      <c r="E55" s="89"/>
      <c r="F55" s="110"/>
      <c r="G55" s="84"/>
      <c r="H55" s="106"/>
      <c r="I55" s="84"/>
      <c r="J55" s="84"/>
      <c r="K55" s="65"/>
      <c r="L55" s="66"/>
      <c r="M55" s="66"/>
      <c r="N55" s="66"/>
      <c r="O55" s="66"/>
      <c r="P55" s="66"/>
    </row>
    <row r="56" spans="1:16" s="10" customFormat="1" ht="93" customHeight="1" collapsed="1" x14ac:dyDescent="0.25">
      <c r="A56" s="85" t="s">
        <v>105</v>
      </c>
      <c r="B56" s="86" t="s">
        <v>41</v>
      </c>
      <c r="C56" s="16" t="s">
        <v>2</v>
      </c>
      <c r="D56" s="87" t="s">
        <v>42</v>
      </c>
      <c r="E56" s="88">
        <v>42005</v>
      </c>
      <c r="F56" s="89" t="s">
        <v>223</v>
      </c>
      <c r="G56" s="84">
        <v>2988.3</v>
      </c>
      <c r="H56" s="72">
        <v>2988.3</v>
      </c>
      <c r="I56" s="84">
        <v>2929.3</v>
      </c>
      <c r="J56" s="84">
        <v>2988</v>
      </c>
      <c r="K56" s="65"/>
      <c r="L56" s="66"/>
      <c r="M56" s="66"/>
      <c r="N56" s="66"/>
      <c r="O56" s="66"/>
      <c r="P56" s="66"/>
    </row>
    <row r="57" spans="1:16" s="10" customFormat="1" ht="51" customHeight="1" x14ac:dyDescent="0.25">
      <c r="A57" s="85"/>
      <c r="B57" s="86"/>
      <c r="C57" s="18" t="s">
        <v>23</v>
      </c>
      <c r="D57" s="87"/>
      <c r="E57" s="89"/>
      <c r="F57" s="89"/>
      <c r="G57" s="84"/>
      <c r="H57" s="73"/>
      <c r="I57" s="84"/>
      <c r="J57" s="84"/>
      <c r="K57" s="65"/>
      <c r="L57" s="66"/>
      <c r="M57" s="66"/>
      <c r="N57" s="66"/>
      <c r="O57" s="66"/>
      <c r="P57" s="66"/>
    </row>
    <row r="58" spans="1:16" s="10" customFormat="1" ht="93" customHeight="1" x14ac:dyDescent="0.25">
      <c r="A58" s="120" t="s">
        <v>106</v>
      </c>
      <c r="B58" s="126" t="s">
        <v>225</v>
      </c>
      <c r="C58" s="19" t="s">
        <v>9</v>
      </c>
      <c r="D58" s="152" t="s">
        <v>226</v>
      </c>
      <c r="E58" s="103">
        <v>42005</v>
      </c>
      <c r="F58" s="103">
        <v>42369</v>
      </c>
      <c r="G58" s="72">
        <v>582.9</v>
      </c>
      <c r="H58" s="72">
        <v>582.9</v>
      </c>
      <c r="I58" s="105">
        <v>303.10000000000002</v>
      </c>
      <c r="J58" s="105">
        <f>48+40</f>
        <v>88</v>
      </c>
      <c r="K58" s="25"/>
      <c r="L58" s="26"/>
      <c r="M58" s="26"/>
      <c r="N58" s="26"/>
      <c r="O58" s="26"/>
      <c r="P58" s="26"/>
    </row>
    <row r="59" spans="1:16" s="10" customFormat="1" ht="99" customHeight="1" x14ac:dyDescent="0.25">
      <c r="A59" s="122"/>
      <c r="B59" s="128"/>
      <c r="C59" s="20" t="s">
        <v>23</v>
      </c>
      <c r="D59" s="154"/>
      <c r="E59" s="104"/>
      <c r="F59" s="104"/>
      <c r="G59" s="73"/>
      <c r="H59" s="73"/>
      <c r="I59" s="106"/>
      <c r="J59" s="106"/>
      <c r="K59" s="25"/>
      <c r="L59" s="26"/>
      <c r="M59" s="26"/>
      <c r="N59" s="26"/>
      <c r="O59" s="26"/>
      <c r="P59" s="26"/>
    </row>
    <row r="60" spans="1:16" s="10" customFormat="1" ht="267.75" customHeight="1" x14ac:dyDescent="0.25">
      <c r="A60" s="11" t="s">
        <v>139</v>
      </c>
      <c r="B60" s="13" t="s">
        <v>107</v>
      </c>
      <c r="C60" s="15" t="s">
        <v>9</v>
      </c>
      <c r="D60" s="55" t="s">
        <v>224</v>
      </c>
      <c r="E60" s="45" t="s">
        <v>167</v>
      </c>
      <c r="F60" s="47" t="s">
        <v>195</v>
      </c>
      <c r="G60" s="34" t="s">
        <v>20</v>
      </c>
      <c r="H60" s="34" t="s">
        <v>167</v>
      </c>
      <c r="I60" s="34" t="s">
        <v>20</v>
      </c>
      <c r="J60" s="34" t="s">
        <v>20</v>
      </c>
      <c r="K60" s="65"/>
      <c r="L60" s="66"/>
      <c r="M60" s="66"/>
      <c r="N60" s="66"/>
      <c r="O60" s="66"/>
      <c r="P60" s="66"/>
    </row>
    <row r="61" spans="1:16" s="10" customFormat="1" ht="46.5" customHeight="1" x14ac:dyDescent="0.25">
      <c r="A61" s="8">
        <v>3</v>
      </c>
      <c r="B61" s="9" t="s">
        <v>43</v>
      </c>
      <c r="C61" s="16"/>
      <c r="D61" s="48"/>
      <c r="E61" s="48"/>
      <c r="F61" s="49"/>
      <c r="G61" s="41">
        <f>G62+G68+G72</f>
        <v>186272.49999999997</v>
      </c>
      <c r="H61" s="41">
        <f>H62+H68+H72</f>
        <v>186272.49999999997</v>
      </c>
      <c r="I61" s="41">
        <f>I62+I68+I72</f>
        <v>127606.90000000001</v>
      </c>
      <c r="J61" s="41">
        <f>J62+J68</f>
        <v>20946.466</v>
      </c>
      <c r="K61" s="65" t="s">
        <v>186</v>
      </c>
      <c r="L61" s="66"/>
      <c r="M61" s="66"/>
      <c r="N61" s="66"/>
      <c r="O61" s="66"/>
      <c r="P61" s="66"/>
    </row>
    <row r="62" spans="1:16" s="10" customFormat="1" ht="90.75" customHeight="1" x14ac:dyDescent="0.25">
      <c r="A62" s="85" t="s">
        <v>108</v>
      </c>
      <c r="B62" s="86" t="s">
        <v>44</v>
      </c>
      <c r="C62" s="16" t="s">
        <v>9</v>
      </c>
      <c r="D62" s="87" t="s">
        <v>46</v>
      </c>
      <c r="E62" s="88">
        <v>42005</v>
      </c>
      <c r="F62" s="90" t="s">
        <v>195</v>
      </c>
      <c r="G62" s="84">
        <v>183416.3</v>
      </c>
      <c r="H62" s="72">
        <v>183461.8</v>
      </c>
      <c r="I62" s="84">
        <v>126070.2</v>
      </c>
      <c r="J62" s="84">
        <f>2880.67+1371.116+14010.9+1016.14</f>
        <v>19278.826000000001</v>
      </c>
      <c r="K62" s="65"/>
      <c r="L62" s="66"/>
      <c r="M62" s="66"/>
      <c r="N62" s="66"/>
      <c r="O62" s="66"/>
      <c r="P62" s="66"/>
    </row>
    <row r="63" spans="1:16" s="10" customFormat="1" ht="123" customHeight="1" x14ac:dyDescent="0.25">
      <c r="A63" s="85"/>
      <c r="B63" s="86"/>
      <c r="C63" s="18" t="s">
        <v>45</v>
      </c>
      <c r="D63" s="87"/>
      <c r="E63" s="89"/>
      <c r="F63" s="90"/>
      <c r="G63" s="84"/>
      <c r="H63" s="73"/>
      <c r="I63" s="84"/>
      <c r="J63" s="84"/>
      <c r="K63" s="65"/>
      <c r="L63" s="66"/>
      <c r="M63" s="66"/>
      <c r="N63" s="66"/>
      <c r="O63" s="66"/>
      <c r="P63" s="66"/>
    </row>
    <row r="64" spans="1:16" s="10" customFormat="1" ht="103.5" customHeight="1" x14ac:dyDescent="0.25">
      <c r="A64" s="74" t="s">
        <v>109</v>
      </c>
      <c r="B64" s="80" t="s">
        <v>47</v>
      </c>
      <c r="C64" s="14" t="s">
        <v>9</v>
      </c>
      <c r="D64" s="69" t="s">
        <v>48</v>
      </c>
      <c r="E64" s="70">
        <v>42005</v>
      </c>
      <c r="F64" s="71" t="s">
        <v>204</v>
      </c>
      <c r="G64" s="67">
        <v>194.5</v>
      </c>
      <c r="H64" s="82">
        <v>194.5</v>
      </c>
      <c r="I64" s="67">
        <v>138.69999999999999</v>
      </c>
      <c r="J64" s="67">
        <v>144.30000000000001</v>
      </c>
      <c r="K64" s="65" t="s">
        <v>179</v>
      </c>
      <c r="L64" s="102"/>
      <c r="M64" s="102"/>
      <c r="N64" s="102"/>
      <c r="O64" s="102"/>
      <c r="P64" s="102"/>
    </row>
    <row r="65" spans="1:17" s="10" customFormat="1" ht="66.75" customHeight="1" x14ac:dyDescent="0.25">
      <c r="A65" s="74"/>
      <c r="B65" s="80"/>
      <c r="C65" s="22" t="s">
        <v>45</v>
      </c>
      <c r="D65" s="69"/>
      <c r="E65" s="71"/>
      <c r="F65" s="71"/>
      <c r="G65" s="67"/>
      <c r="H65" s="83"/>
      <c r="I65" s="67"/>
      <c r="J65" s="67"/>
      <c r="K65" s="65"/>
      <c r="L65" s="102"/>
      <c r="M65" s="102"/>
      <c r="N65" s="102"/>
      <c r="O65" s="102"/>
      <c r="P65" s="102"/>
    </row>
    <row r="66" spans="1:17" s="10" customFormat="1" ht="66.75" customHeight="1" x14ac:dyDescent="0.25">
      <c r="A66" s="91" t="s">
        <v>110</v>
      </c>
      <c r="B66" s="97" t="s">
        <v>242</v>
      </c>
      <c r="C66" s="14" t="s">
        <v>243</v>
      </c>
      <c r="D66" s="95" t="s">
        <v>231</v>
      </c>
      <c r="E66" s="76">
        <v>42005</v>
      </c>
      <c r="F66" s="76">
        <v>42369</v>
      </c>
      <c r="G66" s="82">
        <v>2042.93</v>
      </c>
      <c r="H66" s="82">
        <v>2042.93</v>
      </c>
      <c r="I66" s="82">
        <v>1871.9</v>
      </c>
      <c r="J66" s="82"/>
      <c r="K66" s="37"/>
      <c r="L66" s="38"/>
      <c r="M66" s="38"/>
      <c r="N66" s="38"/>
      <c r="O66" s="38"/>
      <c r="P66" s="38"/>
      <c r="Q66" s="39"/>
    </row>
    <row r="67" spans="1:17" s="10" customFormat="1" ht="153" customHeight="1" x14ac:dyDescent="0.25">
      <c r="A67" s="92"/>
      <c r="B67" s="98"/>
      <c r="C67" s="15" t="s">
        <v>244</v>
      </c>
      <c r="D67" s="96"/>
      <c r="E67" s="99"/>
      <c r="F67" s="99"/>
      <c r="G67" s="83"/>
      <c r="H67" s="83"/>
      <c r="I67" s="83"/>
      <c r="J67" s="83"/>
      <c r="K67" s="37"/>
      <c r="L67" s="38"/>
      <c r="M67" s="38"/>
      <c r="N67" s="38"/>
      <c r="O67" s="38"/>
      <c r="P67" s="38"/>
      <c r="Q67" s="39"/>
    </row>
    <row r="68" spans="1:17" s="10" customFormat="1" ht="89.25" customHeight="1" x14ac:dyDescent="0.25">
      <c r="A68" s="85" t="s">
        <v>112</v>
      </c>
      <c r="B68" s="86" t="s">
        <v>111</v>
      </c>
      <c r="C68" s="17" t="s">
        <v>2</v>
      </c>
      <c r="D68" s="87" t="s">
        <v>180</v>
      </c>
      <c r="E68" s="88">
        <v>42005</v>
      </c>
      <c r="F68" s="90" t="s">
        <v>195</v>
      </c>
      <c r="G68" s="84">
        <f>G70+G71</f>
        <v>1945.8</v>
      </c>
      <c r="H68" s="84">
        <f>H70+H71</f>
        <v>1900.3000000000002</v>
      </c>
      <c r="I68" s="84">
        <f>1115.7+33.7+10.2</f>
        <v>1159.6000000000001</v>
      </c>
      <c r="J68" s="84">
        <v>1667.64</v>
      </c>
      <c r="K68" s="65" t="s">
        <v>185</v>
      </c>
      <c r="L68" s="66"/>
      <c r="M68" s="66"/>
      <c r="N68" s="66"/>
      <c r="O68" s="66"/>
      <c r="P68" s="66"/>
    </row>
    <row r="69" spans="1:17" s="10" customFormat="1" ht="68.25" customHeight="1" x14ac:dyDescent="0.25">
      <c r="A69" s="85"/>
      <c r="B69" s="86"/>
      <c r="C69" s="18" t="s">
        <v>45</v>
      </c>
      <c r="D69" s="87"/>
      <c r="E69" s="89"/>
      <c r="F69" s="90"/>
      <c r="G69" s="84"/>
      <c r="H69" s="84"/>
      <c r="I69" s="84"/>
      <c r="J69" s="84"/>
      <c r="K69" s="65"/>
      <c r="L69" s="66"/>
      <c r="M69" s="66"/>
      <c r="N69" s="66"/>
      <c r="O69" s="66"/>
      <c r="P69" s="66"/>
    </row>
    <row r="70" spans="1:17" s="10" customFormat="1" ht="93.75" customHeight="1" x14ac:dyDescent="0.25">
      <c r="A70" s="11" t="s">
        <v>113</v>
      </c>
      <c r="B70" s="13" t="s">
        <v>49</v>
      </c>
      <c r="C70" s="15" t="s">
        <v>45</v>
      </c>
      <c r="D70" s="55" t="s">
        <v>50</v>
      </c>
      <c r="E70" s="54">
        <v>42005</v>
      </c>
      <c r="F70" s="61" t="s">
        <v>195</v>
      </c>
      <c r="G70" s="40">
        <v>1923.5</v>
      </c>
      <c r="H70" s="40">
        <v>1880.9</v>
      </c>
      <c r="I70" s="40">
        <f>I68-I71</f>
        <v>1146.7</v>
      </c>
      <c r="J70" s="40">
        <v>1651.13</v>
      </c>
      <c r="K70" s="65" t="s">
        <v>171</v>
      </c>
      <c r="L70" s="66"/>
      <c r="M70" s="66"/>
      <c r="N70" s="66"/>
      <c r="O70" s="66"/>
      <c r="P70" s="66"/>
    </row>
    <row r="71" spans="1:17" s="10" customFormat="1" ht="141.75" customHeight="1" x14ac:dyDescent="0.25">
      <c r="A71" s="11" t="s">
        <v>114</v>
      </c>
      <c r="B71" s="13" t="s">
        <v>18</v>
      </c>
      <c r="C71" s="14" t="s">
        <v>45</v>
      </c>
      <c r="D71" s="55" t="s">
        <v>51</v>
      </c>
      <c r="E71" s="54">
        <v>42005</v>
      </c>
      <c r="F71" s="45" t="s">
        <v>204</v>
      </c>
      <c r="G71" s="40">
        <v>22.3</v>
      </c>
      <c r="H71" s="40">
        <v>19.399999999999999</v>
      </c>
      <c r="I71" s="40">
        <v>12.9</v>
      </c>
      <c r="J71" s="40">
        <v>16.5</v>
      </c>
      <c r="K71" s="65" t="s">
        <v>172</v>
      </c>
      <c r="L71" s="66"/>
      <c r="M71" s="66"/>
      <c r="N71" s="66"/>
      <c r="O71" s="66"/>
      <c r="P71" s="66"/>
    </row>
    <row r="72" spans="1:17" s="10" customFormat="1" ht="98.25" customHeight="1" x14ac:dyDescent="0.25">
      <c r="A72" s="91" t="s">
        <v>229</v>
      </c>
      <c r="B72" s="93" t="s">
        <v>230</v>
      </c>
      <c r="C72" s="14" t="s">
        <v>9</v>
      </c>
      <c r="D72" s="95" t="s">
        <v>231</v>
      </c>
      <c r="E72" s="76">
        <v>42005</v>
      </c>
      <c r="F72" s="76">
        <v>42369</v>
      </c>
      <c r="G72" s="82">
        <v>910.4</v>
      </c>
      <c r="H72" s="82">
        <v>910.4</v>
      </c>
      <c r="I72" s="82">
        <v>377.1</v>
      </c>
      <c r="J72" s="82">
        <v>336.96</v>
      </c>
      <c r="K72" s="25"/>
      <c r="L72" s="26"/>
      <c r="M72" s="26"/>
      <c r="N72" s="26"/>
      <c r="O72" s="26"/>
      <c r="P72" s="26"/>
    </row>
    <row r="73" spans="1:17" s="10" customFormat="1" ht="111" customHeight="1" x14ac:dyDescent="0.25">
      <c r="A73" s="92"/>
      <c r="B73" s="94"/>
      <c r="C73" s="15" t="s">
        <v>45</v>
      </c>
      <c r="D73" s="96"/>
      <c r="E73" s="77"/>
      <c r="F73" s="77"/>
      <c r="G73" s="83"/>
      <c r="H73" s="83"/>
      <c r="I73" s="83"/>
      <c r="J73" s="83"/>
      <c r="K73" s="25"/>
      <c r="L73" s="26"/>
      <c r="M73" s="26"/>
      <c r="N73" s="26"/>
      <c r="O73" s="26"/>
      <c r="P73" s="26"/>
    </row>
    <row r="74" spans="1:17" s="10" customFormat="1" ht="144.75" customHeight="1" x14ac:dyDescent="0.25">
      <c r="A74" s="11" t="s">
        <v>227</v>
      </c>
      <c r="B74" s="13" t="s">
        <v>115</v>
      </c>
      <c r="C74" s="15" t="s">
        <v>9</v>
      </c>
      <c r="D74" s="55" t="s">
        <v>228</v>
      </c>
      <c r="E74" s="45" t="s">
        <v>167</v>
      </c>
      <c r="F74" s="47" t="s">
        <v>195</v>
      </c>
      <c r="G74" s="34" t="s">
        <v>20</v>
      </c>
      <c r="H74" s="34" t="s">
        <v>167</v>
      </c>
      <c r="I74" s="34" t="s">
        <v>20</v>
      </c>
      <c r="J74" s="34" t="s">
        <v>20</v>
      </c>
      <c r="K74" s="65"/>
      <c r="L74" s="66"/>
      <c r="M74" s="66"/>
      <c r="N74" s="66"/>
      <c r="O74" s="66"/>
      <c r="P74" s="66"/>
    </row>
    <row r="75" spans="1:17" s="10" customFormat="1" ht="60" customHeight="1" x14ac:dyDescent="0.25">
      <c r="A75" s="8">
        <v>4</v>
      </c>
      <c r="B75" s="9" t="s">
        <v>52</v>
      </c>
      <c r="C75" s="9"/>
      <c r="D75" s="48"/>
      <c r="E75" s="48"/>
      <c r="F75" s="49"/>
      <c r="G75" s="41">
        <f>G76+G77+G80+G81+G102+G103+G104</f>
        <v>38469.600000000006</v>
      </c>
      <c r="H75" s="41">
        <f>H76+H77+H80+H81+H102+H103+H104</f>
        <v>38519.800000000003</v>
      </c>
      <c r="I75" s="41">
        <f>I76+I77+I80+I81+I102+I103+I104</f>
        <v>27074.3</v>
      </c>
      <c r="J75" s="41">
        <f>J76+J77+J80+J81+J102+J103</f>
        <v>3503.2499999999995</v>
      </c>
      <c r="K75" s="65"/>
      <c r="L75" s="66"/>
      <c r="M75" s="66"/>
      <c r="N75" s="66"/>
      <c r="O75" s="66"/>
      <c r="P75" s="66"/>
    </row>
    <row r="76" spans="1:17" s="10" customFormat="1" ht="321.75" customHeight="1" x14ac:dyDescent="0.25">
      <c r="A76" s="8" t="s">
        <v>116</v>
      </c>
      <c r="B76" s="9" t="s">
        <v>117</v>
      </c>
      <c r="C76" s="16" t="s">
        <v>2</v>
      </c>
      <c r="D76" s="48" t="s">
        <v>118</v>
      </c>
      <c r="E76" s="51">
        <v>42005</v>
      </c>
      <c r="F76" s="52" t="s">
        <v>195</v>
      </c>
      <c r="G76" s="41">
        <v>8745.9</v>
      </c>
      <c r="H76" s="41">
        <v>8785.4</v>
      </c>
      <c r="I76" s="41">
        <v>6200.4</v>
      </c>
      <c r="J76" s="41">
        <v>744</v>
      </c>
      <c r="K76" s="65" t="s">
        <v>173</v>
      </c>
      <c r="L76" s="66"/>
      <c r="M76" s="66"/>
      <c r="N76" s="66"/>
      <c r="O76" s="66"/>
      <c r="P76" s="66"/>
    </row>
    <row r="77" spans="1:17" s="10" customFormat="1" ht="91.5" customHeight="1" x14ac:dyDescent="0.25">
      <c r="A77" s="8" t="s">
        <v>126</v>
      </c>
      <c r="B77" s="9" t="s">
        <v>65</v>
      </c>
      <c r="C77" s="9" t="s">
        <v>2</v>
      </c>
      <c r="D77" s="48" t="s">
        <v>66</v>
      </c>
      <c r="E77" s="51">
        <v>42005</v>
      </c>
      <c r="F77" s="52" t="s">
        <v>195</v>
      </c>
      <c r="G77" s="41">
        <f>G78+G79</f>
        <v>364.2</v>
      </c>
      <c r="H77" s="41">
        <f>H78+H79</f>
        <v>320.09999999999997</v>
      </c>
      <c r="I77" s="41">
        <f>I78+I79</f>
        <v>84.9</v>
      </c>
      <c r="J77" s="41">
        <f>J78+J79</f>
        <v>94.83</v>
      </c>
      <c r="K77" s="65"/>
      <c r="L77" s="66"/>
      <c r="M77" s="66"/>
      <c r="N77" s="66"/>
      <c r="O77" s="66"/>
      <c r="P77" s="66"/>
    </row>
    <row r="78" spans="1:17" s="10" customFormat="1" ht="122.25" customHeight="1" x14ac:dyDescent="0.25">
      <c r="A78" s="11" t="s">
        <v>127</v>
      </c>
      <c r="B78" s="13" t="s">
        <v>67</v>
      </c>
      <c r="C78" s="13" t="s">
        <v>128</v>
      </c>
      <c r="D78" s="55" t="s">
        <v>140</v>
      </c>
      <c r="E78" s="54">
        <v>42005</v>
      </c>
      <c r="F78" s="47" t="s">
        <v>195</v>
      </c>
      <c r="G78" s="40">
        <v>361</v>
      </c>
      <c r="H78" s="40">
        <v>316.89999999999998</v>
      </c>
      <c r="I78" s="40">
        <f>19.2+1.8+63.9-0.7</f>
        <v>84.2</v>
      </c>
      <c r="J78" s="40">
        <v>92.73</v>
      </c>
      <c r="K78" s="65" t="s">
        <v>171</v>
      </c>
      <c r="L78" s="66"/>
      <c r="M78" s="66"/>
      <c r="N78" s="66"/>
      <c r="O78" s="66"/>
      <c r="P78" s="66"/>
    </row>
    <row r="79" spans="1:17" s="10" customFormat="1" ht="217.5" customHeight="1" x14ac:dyDescent="0.25">
      <c r="A79" s="11" t="s">
        <v>129</v>
      </c>
      <c r="B79" s="13" t="s">
        <v>18</v>
      </c>
      <c r="C79" s="13" t="s">
        <v>128</v>
      </c>
      <c r="D79" s="55" t="s">
        <v>141</v>
      </c>
      <c r="E79" s="54">
        <v>42005</v>
      </c>
      <c r="F79" s="45" t="s">
        <v>204</v>
      </c>
      <c r="G79" s="40">
        <v>3.2</v>
      </c>
      <c r="H79" s="40">
        <v>3.2</v>
      </c>
      <c r="I79" s="40">
        <v>0.7</v>
      </c>
      <c r="J79" s="40">
        <v>2.1</v>
      </c>
      <c r="K79" s="65" t="s">
        <v>172</v>
      </c>
      <c r="L79" s="66"/>
      <c r="M79" s="66"/>
      <c r="N79" s="66"/>
      <c r="O79" s="66"/>
      <c r="P79" s="66"/>
    </row>
    <row r="80" spans="1:17" s="10" customFormat="1" ht="109.5" customHeight="1" x14ac:dyDescent="0.25">
      <c r="A80" s="11" t="s">
        <v>130</v>
      </c>
      <c r="B80" s="13" t="s">
        <v>131</v>
      </c>
      <c r="C80" s="13" t="s">
        <v>68</v>
      </c>
      <c r="D80" s="55" t="s">
        <v>69</v>
      </c>
      <c r="E80" s="54">
        <v>42005</v>
      </c>
      <c r="F80" s="45" t="s">
        <v>204</v>
      </c>
      <c r="G80" s="40">
        <v>1138.4000000000001</v>
      </c>
      <c r="H80" s="40">
        <v>1222.0999999999999</v>
      </c>
      <c r="I80" s="40">
        <v>802</v>
      </c>
      <c r="J80" s="40">
        <v>1050.6199999999999</v>
      </c>
      <c r="K80" s="65" t="s">
        <v>174</v>
      </c>
      <c r="L80" s="66"/>
      <c r="M80" s="66"/>
      <c r="N80" s="66"/>
      <c r="O80" s="66"/>
      <c r="P80" s="66"/>
    </row>
    <row r="81" spans="1:16" s="10" customFormat="1" ht="108.75" customHeight="1" x14ac:dyDescent="0.25">
      <c r="A81" s="74" t="s">
        <v>132</v>
      </c>
      <c r="B81" s="80" t="s">
        <v>133</v>
      </c>
      <c r="C81" s="14" t="s">
        <v>70</v>
      </c>
      <c r="D81" s="69" t="s">
        <v>71</v>
      </c>
      <c r="E81" s="76">
        <v>42005</v>
      </c>
      <c r="F81" s="78" t="s">
        <v>195</v>
      </c>
      <c r="G81" s="67">
        <v>27383.3</v>
      </c>
      <c r="H81" s="82">
        <v>27389.9</v>
      </c>
      <c r="I81" s="67">
        <v>19249.5</v>
      </c>
      <c r="J81" s="67">
        <v>1606.1</v>
      </c>
      <c r="K81" s="65" t="s">
        <v>175</v>
      </c>
      <c r="L81" s="66"/>
      <c r="M81" s="66"/>
      <c r="N81" s="66"/>
      <c r="O81" s="66"/>
      <c r="P81" s="66"/>
    </row>
    <row r="82" spans="1:16" s="10" customFormat="1" ht="62.25" customHeight="1" x14ac:dyDescent="0.25">
      <c r="A82" s="74"/>
      <c r="B82" s="80"/>
      <c r="C82" s="15" t="s">
        <v>54</v>
      </c>
      <c r="D82" s="69"/>
      <c r="E82" s="77"/>
      <c r="F82" s="79"/>
      <c r="G82" s="67"/>
      <c r="H82" s="83"/>
      <c r="I82" s="67"/>
      <c r="J82" s="67"/>
      <c r="K82" s="65"/>
      <c r="L82" s="66"/>
      <c r="M82" s="66"/>
      <c r="N82" s="66"/>
      <c r="O82" s="66"/>
      <c r="P82" s="66"/>
    </row>
    <row r="83" spans="1:16" s="10" customFormat="1" ht="83.25" hidden="1" customHeight="1" outlineLevel="1" x14ac:dyDescent="0.25">
      <c r="A83" s="74" t="s">
        <v>142</v>
      </c>
      <c r="B83" s="80" t="s">
        <v>53</v>
      </c>
      <c r="C83" s="14" t="s">
        <v>2</v>
      </c>
      <c r="D83" s="69" t="s">
        <v>55</v>
      </c>
      <c r="E83" s="76">
        <v>41640</v>
      </c>
      <c r="F83" s="78" t="s">
        <v>166</v>
      </c>
      <c r="G83" s="81" t="s">
        <v>11</v>
      </c>
      <c r="H83" s="81"/>
      <c r="I83" s="81"/>
      <c r="J83" s="81"/>
      <c r="K83" s="65"/>
      <c r="L83" s="66"/>
      <c r="M83" s="66"/>
      <c r="N83" s="66"/>
      <c r="O83" s="66"/>
      <c r="P83" s="66"/>
    </row>
    <row r="84" spans="1:16" s="10" customFormat="1" ht="176.25" hidden="1" customHeight="1" outlineLevel="1" x14ac:dyDescent="0.25">
      <c r="A84" s="74"/>
      <c r="B84" s="80"/>
      <c r="C84" s="15" t="s">
        <v>54</v>
      </c>
      <c r="D84" s="69"/>
      <c r="E84" s="77"/>
      <c r="F84" s="79"/>
      <c r="G84" s="81"/>
      <c r="H84" s="81"/>
      <c r="I84" s="81"/>
      <c r="J84" s="81"/>
      <c r="K84" s="65"/>
      <c r="L84" s="66"/>
      <c r="M84" s="66"/>
      <c r="N84" s="66"/>
      <c r="O84" s="66"/>
      <c r="P84" s="66"/>
    </row>
    <row r="85" spans="1:16" s="10" customFormat="1" ht="93.75" hidden="1" customHeight="1" outlineLevel="1" x14ac:dyDescent="0.25">
      <c r="A85" s="74" t="s">
        <v>143</v>
      </c>
      <c r="B85" s="75" t="s">
        <v>56</v>
      </c>
      <c r="C85" s="14" t="s">
        <v>2</v>
      </c>
      <c r="D85" s="69" t="s">
        <v>57</v>
      </c>
      <c r="E85" s="76">
        <v>41640</v>
      </c>
      <c r="F85" s="78" t="s">
        <v>166</v>
      </c>
      <c r="G85" s="67">
        <v>0</v>
      </c>
      <c r="H85" s="40"/>
      <c r="I85" s="67"/>
      <c r="J85" s="67"/>
      <c r="K85" s="65"/>
      <c r="L85" s="66"/>
      <c r="M85" s="66"/>
      <c r="N85" s="66"/>
      <c r="O85" s="66"/>
      <c r="P85" s="66"/>
    </row>
    <row r="86" spans="1:16" s="10" customFormat="1" ht="51" hidden="1" customHeight="1" outlineLevel="1" x14ac:dyDescent="0.25">
      <c r="A86" s="74"/>
      <c r="B86" s="75"/>
      <c r="C86" s="15" t="s">
        <v>54</v>
      </c>
      <c r="D86" s="69"/>
      <c r="E86" s="77"/>
      <c r="F86" s="79"/>
      <c r="G86" s="67"/>
      <c r="H86" s="40"/>
      <c r="I86" s="67"/>
      <c r="J86" s="67"/>
      <c r="K86" s="65"/>
      <c r="L86" s="66"/>
      <c r="M86" s="66"/>
      <c r="N86" s="66"/>
      <c r="O86" s="66"/>
      <c r="P86" s="66"/>
    </row>
    <row r="87" spans="1:16" s="10" customFormat="1" ht="94.5" hidden="1" customHeight="1" outlineLevel="1" x14ac:dyDescent="0.25">
      <c r="A87" s="74" t="s">
        <v>144</v>
      </c>
      <c r="B87" s="75" t="s">
        <v>119</v>
      </c>
      <c r="C87" s="14" t="s">
        <v>2</v>
      </c>
      <c r="D87" s="69" t="s">
        <v>58</v>
      </c>
      <c r="E87" s="76">
        <v>41640</v>
      </c>
      <c r="F87" s="78" t="s">
        <v>166</v>
      </c>
      <c r="G87" s="67">
        <v>0</v>
      </c>
      <c r="H87" s="40"/>
      <c r="I87" s="67"/>
      <c r="J87" s="67"/>
      <c r="K87" s="65"/>
      <c r="L87" s="66"/>
      <c r="M87" s="66"/>
      <c r="N87" s="66"/>
      <c r="O87" s="66"/>
      <c r="P87" s="66"/>
    </row>
    <row r="88" spans="1:16" s="10" customFormat="1" ht="66" hidden="1" customHeight="1" outlineLevel="1" x14ac:dyDescent="0.25">
      <c r="A88" s="74"/>
      <c r="B88" s="75"/>
      <c r="C88" s="22" t="s">
        <v>54</v>
      </c>
      <c r="D88" s="69"/>
      <c r="E88" s="77"/>
      <c r="F88" s="79"/>
      <c r="G88" s="67"/>
      <c r="H88" s="40"/>
      <c r="I88" s="67"/>
      <c r="J88" s="67"/>
      <c r="K88" s="65"/>
      <c r="L88" s="66"/>
      <c r="M88" s="66"/>
      <c r="N88" s="66"/>
      <c r="O88" s="66"/>
      <c r="P88" s="66"/>
    </row>
    <row r="89" spans="1:16" s="10" customFormat="1" ht="90.75" hidden="1" customHeight="1" outlineLevel="1" x14ac:dyDescent="0.25">
      <c r="A89" s="74" t="s">
        <v>145</v>
      </c>
      <c r="B89" s="75" t="s">
        <v>120</v>
      </c>
      <c r="C89" s="14" t="s">
        <v>2</v>
      </c>
      <c r="D89" s="69" t="s">
        <v>59</v>
      </c>
      <c r="E89" s="76">
        <v>41640</v>
      </c>
      <c r="F89" s="78" t="s">
        <v>166</v>
      </c>
      <c r="G89" s="67">
        <v>0</v>
      </c>
      <c r="H89" s="40"/>
      <c r="I89" s="67"/>
      <c r="J89" s="67"/>
      <c r="K89" s="65"/>
      <c r="L89" s="66"/>
      <c r="M89" s="66"/>
      <c r="N89" s="66"/>
      <c r="O89" s="66"/>
      <c r="P89" s="66"/>
    </row>
    <row r="90" spans="1:16" s="10" customFormat="1" ht="160.5" hidden="1" customHeight="1" outlineLevel="1" x14ac:dyDescent="0.25">
      <c r="A90" s="74"/>
      <c r="B90" s="75"/>
      <c r="C90" s="15" t="s">
        <v>54</v>
      </c>
      <c r="D90" s="69"/>
      <c r="E90" s="77"/>
      <c r="F90" s="79"/>
      <c r="G90" s="67"/>
      <c r="H90" s="40"/>
      <c r="I90" s="67"/>
      <c r="J90" s="67"/>
      <c r="K90" s="65"/>
      <c r="L90" s="66"/>
      <c r="M90" s="66"/>
      <c r="N90" s="66"/>
      <c r="O90" s="66"/>
      <c r="P90" s="66"/>
    </row>
    <row r="91" spans="1:16" s="10" customFormat="1" ht="93.75" hidden="1" customHeight="1" outlineLevel="1" x14ac:dyDescent="0.25">
      <c r="A91" s="74" t="s">
        <v>146</v>
      </c>
      <c r="B91" s="75" t="s">
        <v>121</v>
      </c>
      <c r="C91" s="14" t="s">
        <v>2</v>
      </c>
      <c r="D91" s="69" t="s">
        <v>60</v>
      </c>
      <c r="E91" s="70">
        <v>41640</v>
      </c>
      <c r="F91" s="68" t="s">
        <v>166</v>
      </c>
      <c r="G91" s="67">
        <v>0</v>
      </c>
      <c r="H91" s="40"/>
      <c r="I91" s="67"/>
      <c r="J91" s="67"/>
      <c r="K91" s="65"/>
      <c r="L91" s="66"/>
      <c r="M91" s="66"/>
      <c r="N91" s="66"/>
      <c r="O91" s="66"/>
      <c r="P91" s="66"/>
    </row>
    <row r="92" spans="1:16" s="10" customFormat="1" ht="48.75" hidden="1" customHeight="1" outlineLevel="1" x14ac:dyDescent="0.25">
      <c r="A92" s="74"/>
      <c r="B92" s="75"/>
      <c r="C92" s="15" t="s">
        <v>54</v>
      </c>
      <c r="D92" s="69"/>
      <c r="E92" s="71"/>
      <c r="F92" s="68"/>
      <c r="G92" s="67"/>
      <c r="H92" s="40"/>
      <c r="I92" s="67"/>
      <c r="J92" s="67"/>
      <c r="K92" s="65"/>
      <c r="L92" s="66"/>
      <c r="M92" s="66"/>
      <c r="N92" s="66"/>
      <c r="O92" s="66"/>
      <c r="P92" s="66"/>
    </row>
    <row r="93" spans="1:16" s="10" customFormat="1" ht="93.75" hidden="1" customHeight="1" outlineLevel="1" x14ac:dyDescent="0.25">
      <c r="A93" s="74" t="s">
        <v>147</v>
      </c>
      <c r="B93" s="75" t="s">
        <v>122</v>
      </c>
      <c r="C93" s="14" t="s">
        <v>2</v>
      </c>
      <c r="D93" s="69" t="s">
        <v>61</v>
      </c>
      <c r="E93" s="70">
        <v>41640</v>
      </c>
      <c r="F93" s="68" t="s">
        <v>166</v>
      </c>
      <c r="G93" s="67">
        <v>0</v>
      </c>
      <c r="H93" s="40"/>
      <c r="I93" s="67"/>
      <c r="J93" s="67"/>
      <c r="K93" s="65"/>
      <c r="L93" s="66"/>
      <c r="M93" s="66"/>
      <c r="N93" s="66"/>
      <c r="O93" s="66"/>
      <c r="P93" s="66"/>
    </row>
    <row r="94" spans="1:16" s="10" customFormat="1" ht="48" hidden="1" customHeight="1" outlineLevel="1" x14ac:dyDescent="0.25">
      <c r="A94" s="74"/>
      <c r="B94" s="75"/>
      <c r="C94" s="15" t="s">
        <v>54</v>
      </c>
      <c r="D94" s="69"/>
      <c r="E94" s="71"/>
      <c r="F94" s="68"/>
      <c r="G94" s="67"/>
      <c r="H94" s="40"/>
      <c r="I94" s="67"/>
      <c r="J94" s="67"/>
      <c r="K94" s="65"/>
      <c r="L94" s="66"/>
      <c r="M94" s="66"/>
      <c r="N94" s="66"/>
      <c r="O94" s="66"/>
      <c r="P94" s="66"/>
    </row>
    <row r="95" spans="1:16" s="10" customFormat="1" ht="92.25" hidden="1" customHeight="1" outlineLevel="1" x14ac:dyDescent="0.25">
      <c r="A95" s="74" t="s">
        <v>148</v>
      </c>
      <c r="B95" s="75" t="s">
        <v>123</v>
      </c>
      <c r="C95" s="14" t="s">
        <v>2</v>
      </c>
      <c r="D95" s="69" t="s">
        <v>62</v>
      </c>
      <c r="E95" s="70">
        <v>41640</v>
      </c>
      <c r="F95" s="68" t="s">
        <v>166</v>
      </c>
      <c r="G95" s="67">
        <v>0</v>
      </c>
      <c r="H95" s="40"/>
      <c r="I95" s="67"/>
      <c r="J95" s="67"/>
      <c r="K95" s="65"/>
      <c r="L95" s="66"/>
      <c r="M95" s="66"/>
      <c r="N95" s="66"/>
      <c r="O95" s="66"/>
      <c r="P95" s="66"/>
    </row>
    <row r="96" spans="1:16" s="10" customFormat="1" ht="67.5" hidden="1" customHeight="1" outlineLevel="1" x14ac:dyDescent="0.25">
      <c r="A96" s="74"/>
      <c r="B96" s="75"/>
      <c r="C96" s="15" t="s">
        <v>54</v>
      </c>
      <c r="D96" s="69"/>
      <c r="E96" s="71"/>
      <c r="F96" s="68"/>
      <c r="G96" s="67"/>
      <c r="H96" s="40"/>
      <c r="I96" s="67"/>
      <c r="J96" s="67"/>
      <c r="K96" s="65"/>
      <c r="L96" s="66"/>
      <c r="M96" s="66"/>
      <c r="N96" s="66"/>
      <c r="O96" s="66"/>
      <c r="P96" s="66"/>
    </row>
    <row r="97" spans="1:16" s="10" customFormat="1" ht="93.75" hidden="1" customHeight="1" outlineLevel="1" x14ac:dyDescent="0.25">
      <c r="A97" s="74" t="s">
        <v>149</v>
      </c>
      <c r="B97" s="75" t="s">
        <v>124</v>
      </c>
      <c r="C97" s="14" t="s">
        <v>2</v>
      </c>
      <c r="D97" s="69" t="s">
        <v>63</v>
      </c>
      <c r="E97" s="70">
        <v>41640</v>
      </c>
      <c r="F97" s="68" t="s">
        <v>166</v>
      </c>
      <c r="G97" s="67">
        <v>0</v>
      </c>
      <c r="H97" s="40"/>
      <c r="I97" s="67"/>
      <c r="J97" s="67"/>
      <c r="K97" s="65"/>
      <c r="L97" s="66"/>
      <c r="M97" s="66"/>
      <c r="N97" s="66"/>
      <c r="O97" s="66"/>
      <c r="P97" s="66"/>
    </row>
    <row r="98" spans="1:16" s="10" customFormat="1" ht="152.25" hidden="1" customHeight="1" outlineLevel="1" x14ac:dyDescent="0.25">
      <c r="A98" s="74"/>
      <c r="B98" s="75"/>
      <c r="C98" s="15" t="s">
        <v>54</v>
      </c>
      <c r="D98" s="69"/>
      <c r="E98" s="71"/>
      <c r="F98" s="68"/>
      <c r="G98" s="67"/>
      <c r="H98" s="40"/>
      <c r="I98" s="67"/>
      <c r="J98" s="67"/>
      <c r="K98" s="65"/>
      <c r="L98" s="66"/>
      <c r="M98" s="66"/>
      <c r="N98" s="66"/>
      <c r="O98" s="66"/>
      <c r="P98" s="66"/>
    </row>
    <row r="99" spans="1:16" s="10" customFormat="1" ht="98.25" hidden="1" customHeight="1" outlineLevel="1" x14ac:dyDescent="0.25">
      <c r="A99" s="74" t="s">
        <v>150</v>
      </c>
      <c r="B99" s="75" t="s">
        <v>64</v>
      </c>
      <c r="C99" s="14" t="s">
        <v>2</v>
      </c>
      <c r="D99" s="69" t="s">
        <v>125</v>
      </c>
      <c r="E99" s="70">
        <v>41640</v>
      </c>
      <c r="F99" s="68" t="s">
        <v>166</v>
      </c>
      <c r="G99" s="67">
        <v>0</v>
      </c>
      <c r="H99" s="40"/>
      <c r="I99" s="67"/>
      <c r="J99" s="67"/>
      <c r="K99" s="65"/>
      <c r="L99" s="66"/>
      <c r="M99" s="66"/>
      <c r="N99" s="66"/>
      <c r="O99" s="66"/>
      <c r="P99" s="66"/>
    </row>
    <row r="100" spans="1:16" s="10" customFormat="1" ht="67.5" hidden="1" customHeight="1" outlineLevel="1" x14ac:dyDescent="0.25">
      <c r="A100" s="74"/>
      <c r="B100" s="75"/>
      <c r="C100" s="15" t="s">
        <v>54</v>
      </c>
      <c r="D100" s="69"/>
      <c r="E100" s="71"/>
      <c r="F100" s="68"/>
      <c r="G100" s="67"/>
      <c r="H100" s="40"/>
      <c r="I100" s="67"/>
      <c r="J100" s="67"/>
      <c r="K100" s="65"/>
      <c r="L100" s="66"/>
      <c r="M100" s="66"/>
      <c r="N100" s="66"/>
      <c r="O100" s="66"/>
      <c r="P100" s="66"/>
    </row>
    <row r="101" spans="1:16" s="10" customFormat="1" ht="111.75" customHeight="1" collapsed="1" x14ac:dyDescent="0.25">
      <c r="A101" s="31" t="s">
        <v>134</v>
      </c>
      <c r="B101" s="29" t="s">
        <v>152</v>
      </c>
      <c r="C101" s="30" t="s">
        <v>154</v>
      </c>
      <c r="D101" s="63" t="s">
        <v>157</v>
      </c>
      <c r="E101" s="54">
        <v>42005</v>
      </c>
      <c r="F101" s="47" t="s">
        <v>195</v>
      </c>
      <c r="G101" s="40">
        <v>5</v>
      </c>
      <c r="H101" s="40">
        <v>5</v>
      </c>
      <c r="I101" s="40">
        <v>5</v>
      </c>
      <c r="J101" s="40">
        <v>5</v>
      </c>
      <c r="K101" s="65"/>
      <c r="L101" s="66"/>
      <c r="M101" s="66"/>
      <c r="N101" s="66"/>
      <c r="O101" s="66"/>
      <c r="P101" s="66"/>
    </row>
    <row r="102" spans="1:16" s="10" customFormat="1" ht="95.25" customHeight="1" x14ac:dyDescent="0.25">
      <c r="A102" s="8" t="s">
        <v>136</v>
      </c>
      <c r="B102" s="9" t="s">
        <v>135</v>
      </c>
      <c r="C102" s="9" t="s">
        <v>9</v>
      </c>
      <c r="D102" s="48" t="s">
        <v>72</v>
      </c>
      <c r="E102" s="51">
        <v>42005</v>
      </c>
      <c r="F102" s="57" t="s">
        <v>204</v>
      </c>
      <c r="G102" s="41">
        <v>66.599999999999994</v>
      </c>
      <c r="H102" s="41">
        <v>66.599999999999994</v>
      </c>
      <c r="I102" s="41">
        <v>25</v>
      </c>
      <c r="J102" s="41">
        <v>7.7</v>
      </c>
      <c r="K102" s="65" t="s">
        <v>176</v>
      </c>
      <c r="L102" s="66"/>
      <c r="M102" s="66"/>
      <c r="N102" s="66"/>
      <c r="O102" s="66"/>
      <c r="P102" s="66"/>
    </row>
    <row r="103" spans="1:16" s="10" customFormat="1" ht="137.25" customHeight="1" x14ac:dyDescent="0.25">
      <c r="A103" s="8" t="s">
        <v>168</v>
      </c>
      <c r="B103" s="9" t="s">
        <v>232</v>
      </c>
      <c r="C103" s="16" t="s">
        <v>9</v>
      </c>
      <c r="D103" s="48" t="s">
        <v>73</v>
      </c>
      <c r="E103" s="51">
        <v>42248</v>
      </c>
      <c r="F103" s="52" t="s">
        <v>233</v>
      </c>
      <c r="G103" s="41">
        <v>488.3</v>
      </c>
      <c r="H103" s="41">
        <v>488.3</v>
      </c>
      <c r="I103" s="41">
        <v>488.3</v>
      </c>
      <c r="J103" s="41">
        <v>0</v>
      </c>
      <c r="K103" s="65" t="s">
        <v>177</v>
      </c>
      <c r="L103" s="66"/>
      <c r="M103" s="66"/>
      <c r="N103" s="66"/>
      <c r="O103" s="66"/>
      <c r="P103" s="66"/>
    </row>
    <row r="104" spans="1:16" s="10" customFormat="1" ht="93" customHeight="1" x14ac:dyDescent="0.25">
      <c r="A104" s="120" t="s">
        <v>241</v>
      </c>
      <c r="B104" s="129" t="s">
        <v>234</v>
      </c>
      <c r="C104" s="16" t="s">
        <v>9</v>
      </c>
      <c r="D104" s="156" t="s">
        <v>236</v>
      </c>
      <c r="E104" s="103">
        <v>42005</v>
      </c>
      <c r="F104" s="155" t="s">
        <v>195</v>
      </c>
      <c r="G104" s="72">
        <v>282.89999999999998</v>
      </c>
      <c r="H104" s="72">
        <v>247.4</v>
      </c>
      <c r="I104" s="72">
        <v>224.2</v>
      </c>
      <c r="J104" s="72">
        <v>193.8</v>
      </c>
      <c r="K104" s="25"/>
      <c r="L104" s="26"/>
      <c r="M104" s="26"/>
      <c r="N104" s="26"/>
      <c r="O104" s="26"/>
      <c r="P104" s="26"/>
    </row>
    <row r="105" spans="1:16" s="10" customFormat="1" ht="100.5" customHeight="1" x14ac:dyDescent="0.25">
      <c r="A105" s="122"/>
      <c r="B105" s="131"/>
      <c r="C105" s="18" t="s">
        <v>235</v>
      </c>
      <c r="D105" s="157"/>
      <c r="E105" s="158"/>
      <c r="F105" s="138"/>
      <c r="G105" s="73"/>
      <c r="H105" s="73"/>
      <c r="I105" s="73"/>
      <c r="J105" s="73"/>
      <c r="K105" s="25"/>
      <c r="L105" s="26"/>
      <c r="M105" s="26"/>
      <c r="N105" s="26"/>
      <c r="O105" s="26"/>
      <c r="P105" s="26"/>
    </row>
    <row r="106" spans="1:16" s="10" customFormat="1" ht="42.75" customHeight="1" x14ac:dyDescent="0.25">
      <c r="A106" s="8"/>
      <c r="B106" s="9" t="s">
        <v>137</v>
      </c>
      <c r="C106" s="18"/>
      <c r="D106" s="48"/>
      <c r="E106" s="48" t="s">
        <v>20</v>
      </c>
      <c r="F106" s="49"/>
      <c r="G106" s="41">
        <f>G9+G33+G61+G75</f>
        <v>711340.9</v>
      </c>
      <c r="H106" s="41">
        <f>H9+H33+H61+H75</f>
        <v>711340.9</v>
      </c>
      <c r="I106" s="41">
        <f>I9+I33+I61+I75</f>
        <v>497256.89999999997</v>
      </c>
      <c r="J106" s="41">
        <f t="shared" ref="J106" si="0">J9+J33+J61+J75</f>
        <v>610408.18400000001</v>
      </c>
      <c r="K106" s="65"/>
      <c r="L106" s="66"/>
      <c r="M106" s="66"/>
      <c r="N106" s="66"/>
      <c r="O106" s="66"/>
      <c r="P106" s="66"/>
    </row>
    <row r="107" spans="1:16" s="10" customFormat="1" ht="64.5" hidden="1" customHeight="1" x14ac:dyDescent="0.25">
      <c r="A107" s="23" t="s">
        <v>74</v>
      </c>
      <c r="D107" s="35"/>
      <c r="E107" s="35"/>
      <c r="F107" s="64"/>
      <c r="G107" s="35"/>
      <c r="H107" s="35"/>
      <c r="I107" s="35"/>
      <c r="J107" s="35"/>
    </row>
    <row r="108" spans="1:16" s="10" customFormat="1" hidden="1" x14ac:dyDescent="0.25">
      <c r="A108" s="23"/>
      <c r="D108" s="35"/>
      <c r="E108" s="35"/>
      <c r="F108" s="64"/>
      <c r="G108" s="35" t="s">
        <v>181</v>
      </c>
      <c r="H108" s="35"/>
      <c r="I108" s="35">
        <v>316721.2</v>
      </c>
      <c r="J108" s="36">
        <f>I9+I33+I61+I75</f>
        <v>497256.89999999997</v>
      </c>
      <c r="K108" s="24">
        <f>I108-J108</f>
        <v>-180535.69999999995</v>
      </c>
    </row>
    <row r="109" spans="1:16" s="10" customFormat="1" hidden="1" x14ac:dyDescent="0.25">
      <c r="A109" s="23"/>
      <c r="D109" s="35"/>
      <c r="E109" s="35"/>
      <c r="F109" s="64"/>
      <c r="G109" s="35" t="s">
        <v>182</v>
      </c>
      <c r="H109" s="35"/>
      <c r="I109" s="35">
        <v>2724.6</v>
      </c>
      <c r="J109" s="36">
        <f>I21+I22+I47+I48+I70+I71+I78+I79</f>
        <v>6724.9</v>
      </c>
      <c r="K109" s="24">
        <f>I109-J109</f>
        <v>-4000.2999999999997</v>
      </c>
    </row>
    <row r="110" spans="1:16" s="10" customFormat="1" hidden="1" x14ac:dyDescent="0.25">
      <c r="A110" s="23"/>
      <c r="D110" s="35"/>
      <c r="E110" s="35"/>
      <c r="F110" s="64"/>
      <c r="G110" s="35" t="s">
        <v>183</v>
      </c>
      <c r="H110" s="35"/>
      <c r="I110" s="35">
        <f>22.7+7.2</f>
        <v>29.9</v>
      </c>
      <c r="J110" s="36">
        <f>I15+I101</f>
        <v>32.4</v>
      </c>
      <c r="K110" s="24">
        <f>I110-J110</f>
        <v>-2.5</v>
      </c>
    </row>
    <row r="111" spans="1:16" s="10" customFormat="1" hidden="1" x14ac:dyDescent="0.25">
      <c r="A111" s="23"/>
      <c r="D111" s="35"/>
      <c r="E111" s="35"/>
      <c r="F111" s="64"/>
      <c r="G111" s="35" t="s">
        <v>184</v>
      </c>
      <c r="H111" s="35"/>
      <c r="I111" s="35">
        <f>95.1+79.8+314.9</f>
        <v>489.79999999999995</v>
      </c>
      <c r="J111" s="36">
        <f>I14+I39+I64</f>
        <v>649.70000000000005</v>
      </c>
      <c r="K111" s="24">
        <f>I111-J111</f>
        <v>-159.90000000000009</v>
      </c>
    </row>
    <row r="112" spans="1:16" s="10" customFormat="1" hidden="1" x14ac:dyDescent="0.25">
      <c r="A112" s="23"/>
      <c r="D112" s="35"/>
      <c r="E112" s="35"/>
      <c r="F112" s="64"/>
      <c r="G112" s="35"/>
      <c r="H112" s="35"/>
      <c r="I112" s="35"/>
      <c r="J112" s="35"/>
      <c r="K112" s="24">
        <f>I112-J112</f>
        <v>0</v>
      </c>
    </row>
    <row r="113" spans="1:10" s="10" customFormat="1" x14ac:dyDescent="0.25">
      <c r="A113" s="23"/>
      <c r="D113" s="35"/>
      <c r="E113" s="35"/>
      <c r="F113" s="64"/>
      <c r="G113" s="35"/>
      <c r="H113" s="35"/>
      <c r="I113" s="35"/>
      <c r="J113" s="35"/>
    </row>
    <row r="114" spans="1:10" x14ac:dyDescent="0.25">
      <c r="I114" s="36"/>
    </row>
  </sheetData>
  <mergeCells count="356">
    <mergeCell ref="I66:I67"/>
    <mergeCell ref="J66:J67"/>
    <mergeCell ref="A104:A105"/>
    <mergeCell ref="B104:B105"/>
    <mergeCell ref="D104:D105"/>
    <mergeCell ref="F104:F105"/>
    <mergeCell ref="E104:E105"/>
    <mergeCell ref="A41:A42"/>
    <mergeCell ref="A51:A52"/>
    <mergeCell ref="F64:F65"/>
    <mergeCell ref="A99:A100"/>
    <mergeCell ref="B99:B100"/>
    <mergeCell ref="A97:A98"/>
    <mergeCell ref="B97:B98"/>
    <mergeCell ref="D97:D98"/>
    <mergeCell ref="E97:E98"/>
    <mergeCell ref="F97:F98"/>
    <mergeCell ref="A56:A57"/>
    <mergeCell ref="B58:B59"/>
    <mergeCell ref="A58:A59"/>
    <mergeCell ref="D58:D59"/>
    <mergeCell ref="E58:E59"/>
    <mergeCell ref="D62:D63"/>
    <mergeCell ref="B62:B63"/>
    <mergeCell ref="E62:E63"/>
    <mergeCell ref="A62:A63"/>
    <mergeCell ref="G11:J11"/>
    <mergeCell ref="K11:P11"/>
    <mergeCell ref="K9:P9"/>
    <mergeCell ref="K10:P10"/>
    <mergeCell ref="G56:G57"/>
    <mergeCell ref="D29:D31"/>
    <mergeCell ref="D56:D57"/>
    <mergeCell ref="E56:E57"/>
    <mergeCell ref="G35:J36"/>
    <mergeCell ref="G37:G38"/>
    <mergeCell ref="K21:P21"/>
    <mergeCell ref="K22:P22"/>
    <mergeCell ref="K23:P23"/>
    <mergeCell ref="G15:G16"/>
    <mergeCell ref="K13:P13"/>
    <mergeCell ref="K14:P14"/>
    <mergeCell ref="K17:P17"/>
    <mergeCell ref="K20:P20"/>
    <mergeCell ref="J15:J16"/>
    <mergeCell ref="K15:P15"/>
    <mergeCell ref="F29:F31"/>
    <mergeCell ref="E29:E31"/>
    <mergeCell ref="D39:D40"/>
    <mergeCell ref="E39:E40"/>
    <mergeCell ref="K12:P12"/>
    <mergeCell ref="G13:J13"/>
    <mergeCell ref="J37:J38"/>
    <mergeCell ref="D37:D38"/>
    <mergeCell ref="E37:E38"/>
    <mergeCell ref="H29:H31"/>
    <mergeCell ref="G29:G31"/>
    <mergeCell ref="K32:P32"/>
    <mergeCell ref="K33:P33"/>
    <mergeCell ref="K34:P34"/>
    <mergeCell ref="F35:F36"/>
    <mergeCell ref="K16:P16"/>
    <mergeCell ref="H15:H16"/>
    <mergeCell ref="I15:I16"/>
    <mergeCell ref="K37:P37"/>
    <mergeCell ref="K38:P38"/>
    <mergeCell ref="H37:H38"/>
    <mergeCell ref="K24:P24"/>
    <mergeCell ref="K25:P25"/>
    <mergeCell ref="J26:J28"/>
    <mergeCell ref="J29:J31"/>
    <mergeCell ref="J17:J19"/>
    <mergeCell ref="I17:I19"/>
    <mergeCell ref="A1:J1"/>
    <mergeCell ref="A2:J2"/>
    <mergeCell ref="A4:J4"/>
    <mergeCell ref="A5:J5"/>
    <mergeCell ref="A3:J3"/>
    <mergeCell ref="G6:I6"/>
    <mergeCell ref="J6:J7"/>
    <mergeCell ref="A6:A7"/>
    <mergeCell ref="B6:B7"/>
    <mergeCell ref="C6:C7"/>
    <mergeCell ref="D6:D7"/>
    <mergeCell ref="E6:E7"/>
    <mergeCell ref="F6:F7"/>
    <mergeCell ref="H26:H28"/>
    <mergeCell ref="B29:B31"/>
    <mergeCell ref="B23:B25"/>
    <mergeCell ref="B26:B28"/>
    <mergeCell ref="I37:I38"/>
    <mergeCell ref="I29:I31"/>
    <mergeCell ref="I26:I28"/>
    <mergeCell ref="A15:A16"/>
    <mergeCell ref="B15:B16"/>
    <mergeCell ref="D15:D16"/>
    <mergeCell ref="E15:E16"/>
    <mergeCell ref="F15:F16"/>
    <mergeCell ref="A23:A25"/>
    <mergeCell ref="F17:F19"/>
    <mergeCell ref="E17:E19"/>
    <mergeCell ref="B17:B19"/>
    <mergeCell ref="A17:A19"/>
    <mergeCell ref="F26:F28"/>
    <mergeCell ref="E26:E28"/>
    <mergeCell ref="D26:D28"/>
    <mergeCell ref="G26:G28"/>
    <mergeCell ref="A26:A28"/>
    <mergeCell ref="G17:G19"/>
    <mergeCell ref="D17:D19"/>
    <mergeCell ref="A39:A40"/>
    <mergeCell ref="A29:A31"/>
    <mergeCell ref="B39:B40"/>
    <mergeCell ref="K41:P41"/>
    <mergeCell ref="K42:P42"/>
    <mergeCell ref="K39:P40"/>
    <mergeCell ref="F39:F40"/>
    <mergeCell ref="G39:G40"/>
    <mergeCell ref="H39:H40"/>
    <mergeCell ref="I39:I40"/>
    <mergeCell ref="J39:J40"/>
    <mergeCell ref="B37:B38"/>
    <mergeCell ref="F37:F38"/>
    <mergeCell ref="A35:A36"/>
    <mergeCell ref="B35:B36"/>
    <mergeCell ref="D35:D36"/>
    <mergeCell ref="E35:E36"/>
    <mergeCell ref="K35:P36"/>
    <mergeCell ref="A37:A38"/>
    <mergeCell ref="G41:J42"/>
    <mergeCell ref="B41:B42"/>
    <mergeCell ref="D41:D42"/>
    <mergeCell ref="E41:E42"/>
    <mergeCell ref="F41:F42"/>
    <mergeCell ref="K43:P43"/>
    <mergeCell ref="K44:P44"/>
    <mergeCell ref="J45:J46"/>
    <mergeCell ref="A43:A44"/>
    <mergeCell ref="G43:G44"/>
    <mergeCell ref="I43:I44"/>
    <mergeCell ref="J43:J44"/>
    <mergeCell ref="B43:B44"/>
    <mergeCell ref="D43:D44"/>
    <mergeCell ref="E43:E44"/>
    <mergeCell ref="A45:A46"/>
    <mergeCell ref="B45:B46"/>
    <mergeCell ref="D45:D46"/>
    <mergeCell ref="E45:E46"/>
    <mergeCell ref="F45:F46"/>
    <mergeCell ref="F43:F44"/>
    <mergeCell ref="K45:P45"/>
    <mergeCell ref="H45:H46"/>
    <mergeCell ref="A49:A50"/>
    <mergeCell ref="B49:B50"/>
    <mergeCell ref="D49:D50"/>
    <mergeCell ref="E49:E50"/>
    <mergeCell ref="I45:I46"/>
    <mergeCell ref="K46:P46"/>
    <mergeCell ref="K47:P47"/>
    <mergeCell ref="K48:P48"/>
    <mergeCell ref="F49:F50"/>
    <mergeCell ref="H49:H50"/>
    <mergeCell ref="G45:G46"/>
    <mergeCell ref="G49:G50"/>
    <mergeCell ref="K51:P51"/>
    <mergeCell ref="K52:P52"/>
    <mergeCell ref="K50:P50"/>
    <mergeCell ref="I53:I55"/>
    <mergeCell ref="J53:J55"/>
    <mergeCell ref="K53:P53"/>
    <mergeCell ref="K54:P54"/>
    <mergeCell ref="K55:P55"/>
    <mergeCell ref="K56:P56"/>
    <mergeCell ref="J51:J52"/>
    <mergeCell ref="J56:J57"/>
    <mergeCell ref="I51:I52"/>
    <mergeCell ref="I49:I50"/>
    <mergeCell ref="K49:P49"/>
    <mergeCell ref="J49:J50"/>
    <mergeCell ref="H58:H59"/>
    <mergeCell ref="I58:I59"/>
    <mergeCell ref="I56:I57"/>
    <mergeCell ref="B51:B52"/>
    <mergeCell ref="D51:D52"/>
    <mergeCell ref="E51:E52"/>
    <mergeCell ref="F56:F57"/>
    <mergeCell ref="H56:H57"/>
    <mergeCell ref="G51:G52"/>
    <mergeCell ref="F53:F55"/>
    <mergeCell ref="G53:G55"/>
    <mergeCell ref="F51:F52"/>
    <mergeCell ref="H51:H52"/>
    <mergeCell ref="A53:A55"/>
    <mergeCell ref="B53:B55"/>
    <mergeCell ref="D53:D55"/>
    <mergeCell ref="E53:E55"/>
    <mergeCell ref="K63:P63"/>
    <mergeCell ref="H62:H63"/>
    <mergeCell ref="H64:H65"/>
    <mergeCell ref="K64:P65"/>
    <mergeCell ref="I62:I63"/>
    <mergeCell ref="J62:J63"/>
    <mergeCell ref="K60:P60"/>
    <mergeCell ref="G64:G65"/>
    <mergeCell ref="I64:I65"/>
    <mergeCell ref="J64:J65"/>
    <mergeCell ref="K61:P61"/>
    <mergeCell ref="K62:P62"/>
    <mergeCell ref="F58:F59"/>
    <mergeCell ref="F62:F63"/>
    <mergeCell ref="G62:G63"/>
    <mergeCell ref="G58:G59"/>
    <mergeCell ref="J58:J59"/>
    <mergeCell ref="B56:B57"/>
    <mergeCell ref="K57:P57"/>
    <mergeCell ref="H53:H55"/>
    <mergeCell ref="G72:G73"/>
    <mergeCell ref="F72:F73"/>
    <mergeCell ref="H68:H69"/>
    <mergeCell ref="A68:A69"/>
    <mergeCell ref="B68:B69"/>
    <mergeCell ref="D68:D69"/>
    <mergeCell ref="E68:E69"/>
    <mergeCell ref="F68:F69"/>
    <mergeCell ref="A64:A65"/>
    <mergeCell ref="B64:B65"/>
    <mergeCell ref="D64:D65"/>
    <mergeCell ref="E64:E65"/>
    <mergeCell ref="A72:A73"/>
    <mergeCell ref="B72:B73"/>
    <mergeCell ref="D72:D73"/>
    <mergeCell ref="E72:E73"/>
    <mergeCell ref="G68:G69"/>
    <mergeCell ref="A66:A67"/>
    <mergeCell ref="B66:B67"/>
    <mergeCell ref="D66:D67"/>
    <mergeCell ref="E66:E67"/>
    <mergeCell ref="F66:F67"/>
    <mergeCell ref="G66:G67"/>
    <mergeCell ref="H66:H67"/>
    <mergeCell ref="K75:P75"/>
    <mergeCell ref="J68:J69"/>
    <mergeCell ref="K68:P68"/>
    <mergeCell ref="K69:P69"/>
    <mergeCell ref="K70:P70"/>
    <mergeCell ref="K71:P71"/>
    <mergeCell ref="K74:P74"/>
    <mergeCell ref="I72:I73"/>
    <mergeCell ref="H72:H73"/>
    <mergeCell ref="J72:J73"/>
    <mergeCell ref="I68:I69"/>
    <mergeCell ref="K76:P76"/>
    <mergeCell ref="A83:A84"/>
    <mergeCell ref="B83:B84"/>
    <mergeCell ref="D83:D84"/>
    <mergeCell ref="E83:E84"/>
    <mergeCell ref="A81:A82"/>
    <mergeCell ref="B81:B82"/>
    <mergeCell ref="D81:D82"/>
    <mergeCell ref="E81:E82"/>
    <mergeCell ref="F81:F82"/>
    <mergeCell ref="K77:P77"/>
    <mergeCell ref="K78:P78"/>
    <mergeCell ref="K79:P79"/>
    <mergeCell ref="K80:P80"/>
    <mergeCell ref="F83:F84"/>
    <mergeCell ref="G83:J84"/>
    <mergeCell ref="H81:H82"/>
    <mergeCell ref="K84:P84"/>
    <mergeCell ref="G81:G82"/>
    <mergeCell ref="K86:P86"/>
    <mergeCell ref="I81:I82"/>
    <mergeCell ref="J81:J82"/>
    <mergeCell ref="K81:P81"/>
    <mergeCell ref="K82:P82"/>
    <mergeCell ref="K83:P83"/>
    <mergeCell ref="K85:P85"/>
    <mergeCell ref="I85:I86"/>
    <mergeCell ref="J85:J86"/>
    <mergeCell ref="G85:G86"/>
    <mergeCell ref="I89:I90"/>
    <mergeCell ref="I91:I92"/>
    <mergeCell ref="F85:F86"/>
    <mergeCell ref="A91:A92"/>
    <mergeCell ref="B91:B92"/>
    <mergeCell ref="D91:D92"/>
    <mergeCell ref="E91:E92"/>
    <mergeCell ref="J89:J90"/>
    <mergeCell ref="F87:F88"/>
    <mergeCell ref="G87:G88"/>
    <mergeCell ref="I87:I88"/>
    <mergeCell ref="J87:J88"/>
    <mergeCell ref="F91:F92"/>
    <mergeCell ref="G91:G92"/>
    <mergeCell ref="J91:J92"/>
    <mergeCell ref="A87:A88"/>
    <mergeCell ref="B87:B88"/>
    <mergeCell ref="D87:D88"/>
    <mergeCell ref="E87:E88"/>
    <mergeCell ref="A85:A86"/>
    <mergeCell ref="B85:B86"/>
    <mergeCell ref="D85:D86"/>
    <mergeCell ref="E85:E86"/>
    <mergeCell ref="A95:A96"/>
    <mergeCell ref="B95:B96"/>
    <mergeCell ref="D95:D96"/>
    <mergeCell ref="E95:E96"/>
    <mergeCell ref="F95:F96"/>
    <mergeCell ref="G95:G96"/>
    <mergeCell ref="A93:A94"/>
    <mergeCell ref="B93:B94"/>
    <mergeCell ref="K87:P87"/>
    <mergeCell ref="K88:P88"/>
    <mergeCell ref="A89:A90"/>
    <mergeCell ref="B89:B90"/>
    <mergeCell ref="D89:D90"/>
    <mergeCell ref="E89:E90"/>
    <mergeCell ref="F89:F90"/>
    <mergeCell ref="G89:G90"/>
    <mergeCell ref="K89:P89"/>
    <mergeCell ref="K90:P90"/>
    <mergeCell ref="K93:P93"/>
    <mergeCell ref="K94:P94"/>
    <mergeCell ref="K91:P91"/>
    <mergeCell ref="K92:P92"/>
    <mergeCell ref="K95:P95"/>
    <mergeCell ref="K96:P96"/>
    <mergeCell ref="F93:F94"/>
    <mergeCell ref="G93:G94"/>
    <mergeCell ref="D93:D94"/>
    <mergeCell ref="E93:E94"/>
    <mergeCell ref="I95:I96"/>
    <mergeCell ref="J95:J96"/>
    <mergeCell ref="J104:J105"/>
    <mergeCell ref="I104:I105"/>
    <mergeCell ref="H104:H105"/>
    <mergeCell ref="G104:G105"/>
    <mergeCell ref="I99:I100"/>
    <mergeCell ref="J99:J100"/>
    <mergeCell ref="D99:D100"/>
    <mergeCell ref="E99:E100"/>
    <mergeCell ref="F99:F100"/>
    <mergeCell ref="G99:G100"/>
    <mergeCell ref="G97:G98"/>
    <mergeCell ref="I97:I98"/>
    <mergeCell ref="J97:J98"/>
    <mergeCell ref="K102:P102"/>
    <mergeCell ref="K103:P103"/>
    <mergeCell ref="K106:P106"/>
    <mergeCell ref="K97:P97"/>
    <mergeCell ref="K98:P98"/>
    <mergeCell ref="K99:P99"/>
    <mergeCell ref="K100:P100"/>
    <mergeCell ref="K101:P101"/>
    <mergeCell ref="I93:I94"/>
    <mergeCell ref="J93:J94"/>
  </mergeCells>
  <phoneticPr fontId="11" type="noConversion"/>
  <pageMargins left="0.70866141732283472" right="0.31496062992125984" top="0.35433070866141736" bottom="0.35433070866141736" header="0.31496062992125984" footer="0.31496062992125984"/>
  <pageSetup paperSize="9" scale="60" fitToHeight="15" orientation="landscape" r:id="rId1"/>
  <rowBreaks count="4" manualBreakCount="4">
    <brk id="22" max="10" man="1"/>
    <brk id="28" max="10" man="1"/>
    <brk id="34" max="10" man="1"/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01.10.2015</vt:lpstr>
      <vt:lpstr>'01.10.2015'!Заголовки_для_печати</vt:lpstr>
      <vt:lpstr>'01.10.2015'!Область_печати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Король О. В.</cp:lastModifiedBy>
  <cp:lastPrinted>2015-10-27T08:54:55Z</cp:lastPrinted>
  <dcterms:created xsi:type="dcterms:W3CDTF">2014-04-11T05:38:00Z</dcterms:created>
  <dcterms:modified xsi:type="dcterms:W3CDTF">2015-10-29T09:51:00Z</dcterms:modified>
</cp:coreProperties>
</file>